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Seguro Canguro\Downloads\"/>
    </mc:Choice>
  </mc:AlternateContent>
  <xr:revisionPtr revIDLastSave="0" documentId="13_ncr:1_{A01DF263-8666-4CFA-B7AE-72B48248AAC0}" xr6:coauthVersionLast="47" xr6:coauthVersionMax="47" xr10:uidLastSave="{00000000-0000-0000-0000-000000000000}"/>
  <bookViews>
    <workbookView xWindow="-108" yWindow="-108" windowWidth="23256" windowHeight="12456" tabRatio="838" xr2:uid="{5D5660F1-B7AA-48EB-99F9-D88AD7275388}"/>
  </bookViews>
  <sheets>
    <sheet name="QUE ES EXTEMPORANEIDAD" sheetId="5" r:id="rId1"/>
    <sheet name="IMPUESTOS" sheetId="3" r:id="rId2"/>
    <sheet name="EXTEMPORANEIDAD" sheetId="4" r:id="rId3"/>
    <sheet name="Vencimientos RS 213 2025" sheetId="2" r:id="rId4"/>
    <sheet name="651 E.T Y 640 ET" sheetId="6" r:id="rId5"/>
    <sheet name="EXÓGENA" sheetId="1" r:id="rId6"/>
  </sheets>
  <definedNames>
    <definedName name="AC" localSheetId="2">#REF!</definedName>
    <definedName name="AC" localSheetId="1">#REF!</definedName>
    <definedName name="AC">#REF!</definedName>
    <definedName name="ACC" localSheetId="2">#REF!</definedName>
    <definedName name="ACC">#REF!</definedName>
    <definedName name="AD" localSheetId="2">#REF!</definedName>
    <definedName name="AD">#REF!</definedName>
    <definedName name="Año_1">#REF!</definedName>
    <definedName name="Año_2">#REF!</definedName>
    <definedName name="AOP">#REF!</definedName>
    <definedName name="AS" localSheetId="2">#REF!</definedName>
    <definedName name="AS">#REF!</definedName>
    <definedName name="BE" localSheetId="2">#REF!</definedName>
    <definedName name="BE">#REF!</definedName>
    <definedName name="Bimestralmente" localSheetId="2">#REF!</definedName>
    <definedName name="Bimestralmente">#REF!</definedName>
    <definedName name="BP_APERTURA">#REF!</definedName>
    <definedName name="BP_Diciembre_Año_2">#REF!</definedName>
    <definedName name="BP_Enero_Año_1">#REF!</definedName>
    <definedName name="CIR">#REF!</definedName>
    <definedName name="Codigo_Ctro_Costos_Grupo">#REF!</definedName>
    <definedName name="Codigo_CtroCostos">#REF!</definedName>
    <definedName name="Codigos_PUC" localSheetId="2">#REF!</definedName>
    <definedName name="Codigos_PUC">#REF!</definedName>
    <definedName name="CR" localSheetId="2">#REF!</definedName>
    <definedName name="CR">#REF!</definedName>
    <definedName name="Cuatrimestralmente" localSheetId="2">#REF!</definedName>
    <definedName name="Cuatrimestralmente">#REF!</definedName>
    <definedName name="CV">#REF!</definedName>
    <definedName name="DC">#REF!</definedName>
    <definedName name="ECP" localSheetId="2">#REF!</definedName>
    <definedName name="ECP">#REF!</definedName>
    <definedName name="ECPC" localSheetId="2">#REF!</definedName>
    <definedName name="ECPC">#REF!</definedName>
    <definedName name="EFE" localSheetId="2">#REF!</definedName>
    <definedName name="EFE">#REF!</definedName>
    <definedName name="ERC" localSheetId="2">#REF!</definedName>
    <definedName name="ERC">#REF!</definedName>
    <definedName name="ETC" localSheetId="2">#REF!</definedName>
    <definedName name="ETC">#REF!</definedName>
    <definedName name="EYE" localSheetId="2">#REF!</definedName>
    <definedName name="EYE">#REF!</definedName>
    <definedName name="GIMP" localSheetId="2">#REF!</definedName>
    <definedName name="GIMP">#REF!</definedName>
    <definedName name="GTOS" localSheetId="2">#REF!</definedName>
    <definedName name="GTOS">#REF!</definedName>
    <definedName name="HTEFE" localSheetId="2">#REF!</definedName>
    <definedName name="HTEFE">#REF!</definedName>
    <definedName name="IBC_6" localSheetId="2">#REF!</definedName>
    <definedName name="IBC_6">#REF!</definedName>
    <definedName name="IBC_62" localSheetId="2">#REF!</definedName>
    <definedName name="IBC_62">#REF!</definedName>
    <definedName name="ID" localSheetId="2">#REF!</definedName>
    <definedName name="ID">#REF!</definedName>
    <definedName name="IGF">#REF!</definedName>
    <definedName name="INT" localSheetId="2">#REF!</definedName>
    <definedName name="INT">#REF!</definedName>
    <definedName name="INV" localSheetId="2">#REF!</definedName>
    <definedName name="INV">#REF!</definedName>
    <definedName name="INVER" localSheetId="2">#REF!</definedName>
    <definedName name="INVER">#REF!</definedName>
    <definedName name="IPA">#REF!</definedName>
    <definedName name="IPC">#REF!</definedName>
    <definedName name="MP" localSheetId="2">#REF!</definedName>
    <definedName name="MP">#REF!</definedName>
    <definedName name="MPD" localSheetId="2">#REF!</definedName>
    <definedName name="MPD">#REF!</definedName>
    <definedName name="NIT" localSheetId="2">#REF!</definedName>
    <definedName name="NIT">#REF!</definedName>
    <definedName name="OAF" localSheetId="2">#REF!</definedName>
    <definedName name="OAF">#REF!</definedName>
    <definedName name="OIE" localSheetId="2">#REF!</definedName>
    <definedName name="OIE">#REF!</definedName>
    <definedName name="PB">#REF!</definedName>
    <definedName name="PBG">#REF!</definedName>
    <definedName name="Periodo">#REF!</definedName>
    <definedName name="ppc" localSheetId="2">#REF!</definedName>
    <definedName name="ppc">#REF!</definedName>
    <definedName name="PPYE" localSheetId="2">#REF!</definedName>
    <definedName name="PPYE">#REF!</definedName>
    <definedName name="PR" localSheetId="2">#REF!</definedName>
    <definedName name="PR">#REF!</definedName>
    <definedName name="PUC" localSheetId="2">#REF!</definedName>
    <definedName name="PUC">#REF!</definedName>
    <definedName name="Razon_Social" localSheetId="2">#REF!</definedName>
    <definedName name="Razon_Social">#REF!</definedName>
    <definedName name="RES">#REF!</definedName>
    <definedName name="RM">#REF!</definedName>
    <definedName name="RTI" localSheetId="2">#REF!</definedName>
    <definedName name="RTI">#REF!</definedName>
    <definedName name="SalInicial_20091231" localSheetId="2">#REF!</definedName>
    <definedName name="SalInicial_20091231">#REF!</definedName>
    <definedName name="SalMin" localSheetId="2">#REF!</definedName>
    <definedName name="SalMin">#REF!</definedName>
    <definedName name="seleccion">#REF!</definedName>
    <definedName name="SMMLV_6" localSheetId="2">#REF!</definedName>
    <definedName name="SMMLV_6">#REF!</definedName>
    <definedName name="VPND" localSheetId="2">#REF!</definedName>
    <definedName name="VPND">#REF!</definedName>
    <definedName name="VR" localSheetId="2">#REF!</definedName>
    <definedName name="V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1" i="4" l="1"/>
  <c r="G42" i="4" s="1"/>
  <c r="G44" i="4" s="1"/>
  <c r="C44" i="4"/>
  <c r="D41" i="4"/>
  <c r="B19" i="3"/>
  <c r="C32" i="4"/>
  <c r="C39" i="4" s="1"/>
  <c r="G32" i="4"/>
  <c r="K28" i="4"/>
  <c r="K29" i="4" s="1"/>
  <c r="B10" i="3"/>
  <c r="C42" i="4" l="1"/>
  <c r="C32" i="1"/>
  <c r="C15" i="3"/>
  <c r="B7" i="3"/>
  <c r="G35" i="4"/>
  <c r="G36" i="4" s="1"/>
  <c r="G37" i="4" s="1"/>
  <c r="C35" i="4"/>
  <c r="C36" i="4" s="1"/>
  <c r="C37" i="4" s="1"/>
  <c r="G39" i="4"/>
  <c r="K18" i="4"/>
  <c r="K19" i="4" s="1"/>
  <c r="G18" i="4"/>
  <c r="C18" i="4"/>
  <c r="C19" i="4" s="1"/>
  <c r="K12" i="4"/>
  <c r="K13" i="4" s="1"/>
  <c r="K14" i="4" s="1"/>
  <c r="K16" i="4" s="1"/>
  <c r="G12" i="4"/>
  <c r="G13" i="4" s="1"/>
  <c r="G14" i="4" s="1"/>
  <c r="G16" i="4" s="1"/>
  <c r="C12" i="4"/>
  <c r="C13" i="4" s="1"/>
  <c r="C14" i="4" s="1"/>
  <c r="C16" i="4" s="1"/>
  <c r="C17" i="4" s="1"/>
  <c r="C11" i="3"/>
  <c r="F7" i="3"/>
  <c r="F6" i="3"/>
  <c r="K17" i="4" l="1"/>
  <c r="B13" i="3"/>
  <c r="B17" i="3" s="1"/>
  <c r="B24" i="3" s="1"/>
  <c r="G17" i="4"/>
  <c r="K23" i="4"/>
  <c r="K20" i="4"/>
  <c r="K21" i="4" s="1"/>
  <c r="C20" i="4"/>
  <c r="C21" i="4" s="1"/>
  <c r="C23" i="4"/>
  <c r="G19" i="4"/>
  <c r="B22" i="3" l="1"/>
  <c r="G23" i="4"/>
  <c r="G20" i="4"/>
  <c r="G21" i="4" s="1"/>
  <c r="C26" i="1" l="1"/>
  <c r="C22" i="1"/>
  <c r="F19" i="1"/>
  <c r="B19" i="1"/>
  <c r="F18" i="1"/>
  <c r="B24" i="1" l="1"/>
  <c r="B28" i="1" s="1"/>
  <c r="B30" i="1" s="1"/>
  <c r="B34" i="1" l="1"/>
  <c r="B3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Seguro Canguro</author>
  </authors>
  <commentList>
    <comment ref="B11" authorId="0" shapeId="0" xr:uid="{C40C4094-8CF0-4E0C-9E80-7B56212468E9}">
      <text>
        <r>
          <rPr>
            <sz val="12"/>
            <color indexed="81"/>
            <rFont val="Arial Nova Cond Light"/>
            <family val="2"/>
          </rPr>
          <t>Digitar el numero del concepto que corresponda.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C15" authorId="0" shapeId="0" xr:uid="{19446E6E-5AB5-41D7-8567-A592F4440944}">
      <text>
        <r>
          <rPr>
            <sz val="11"/>
            <color theme="1"/>
            <rFont val="Calibri"/>
            <family val="2"/>
            <scheme val="minor"/>
          </rPr>
          <t>======
ID#AAABOI7JeBI
tc={F4AF9336-C0C9-4DBF-8570-04310DFB8493}    (2024-06-13 19:05:58)
[Comentario encadenado]
Su versión de Excel le permite leer este comentario encadenado; sin embargo, las ediciones que se apliquen se quitarán si el archivo se abre en una versión más reciente de Excel. Más información: https://go.microsoft.com/fwlink/?linkid=870924
Comentario:
    5% VOLUNTARIO
10% CON EMPLAZAMIENTO</t>
        </r>
      </text>
    </comment>
    <comment ref="C38" authorId="0" shapeId="0" xr:uid="{A500BF52-74F9-49DD-85A9-F5E8A0CD250F}">
      <text>
        <r>
          <rPr>
            <sz val="11"/>
            <color theme="1"/>
            <rFont val="Calibri"/>
            <family val="2"/>
            <scheme val="minor"/>
          </rPr>
          <t>======
ID#AAABOTSpTok
tc={2EC3006A-A350-4872-8854-36102E13D611}    (2024-06-13 19:05:58)
[Comentario encadenado]
Su versión de Excel le permite leer este comentario encadenado; sin embargo, las ediciones que se apliquen se quitarán si el archivo se abre en una versión más reciente de Excel. Más información: https://go.microsoft.com/fwlink/?linkid=870924
Comentario:
    10% VOLUNTARIO
20% CON EMPLAZAMIENTO</t>
        </r>
      </text>
    </comment>
    <comment ref="G38" authorId="0" shapeId="0" xr:uid="{584EA0ED-049C-4FE1-B021-595BF265B36C}">
      <text>
        <r>
          <rPr>
            <sz val="11"/>
            <color theme="1"/>
            <rFont val="Calibri"/>
            <family val="2"/>
            <scheme val="minor"/>
          </rPr>
          <t>======
ID#AAABOTSpTog
tc={B5985A54-3690-4ED6-935F-A116BB790415}    (2024-06-13 19:05:58)
[Comentario encadenado]
Su versión de Excel le permite leer este comentario encadenado; sin embargo, las ediciones que se apliquen se quitarán si el archivo se abre en una versión más reciente de Excel. Más información: https://go.microsoft.com/fwlink/?linkid=870924
Comentario:
    10% VOLUNTARIO
20% CON EMPLAZAMIENTO</t>
        </r>
      </text>
    </comment>
  </commentList>
</comments>
</file>

<file path=xl/sharedStrings.xml><?xml version="1.0" encoding="utf-8"?>
<sst xmlns="http://schemas.openxmlformats.org/spreadsheetml/2006/main" count="202" uniqueCount="109">
  <si>
    <t>SANCIONES</t>
  </si>
  <si>
    <t>FORMATO</t>
  </si>
  <si>
    <t>TOTAL</t>
  </si>
  <si>
    <t>SANCION MINIMA</t>
  </si>
  <si>
    <t>BASE GRAVABLE</t>
  </si>
  <si>
    <t>CODIGO</t>
  </si>
  <si>
    <t>CONCEPTO</t>
  </si>
  <si>
    <t>PORCENTAJE</t>
  </si>
  <si>
    <t>SANCION</t>
  </si>
  <si>
    <t>EXTEMPORANEIDAD</t>
  </si>
  <si>
    <t>CORRRECIÓN</t>
  </si>
  <si>
    <t>VALOR SANCIÓN</t>
  </si>
  <si>
    <t>SANCION POR NO PRESENTAR</t>
  </si>
  <si>
    <t>REDUCCIÓN ART 651</t>
  </si>
  <si>
    <t>SI ARTICULO 651 Parg 1</t>
  </si>
  <si>
    <t>SANCION REDUCIDA</t>
  </si>
  <si>
    <t>NO</t>
  </si>
  <si>
    <t>TOTAL SANCIÓN</t>
  </si>
  <si>
    <t xml:space="preserve">1 AÑO </t>
  </si>
  <si>
    <t xml:space="preserve">2 AÑOS </t>
  </si>
  <si>
    <t xml:space="preserve">REDUCCIÓN </t>
  </si>
  <si>
    <t>MAXIMA SANCIÓN</t>
  </si>
  <si>
    <t>VALOR</t>
  </si>
  <si>
    <t>REDUCCIÓN ART 640</t>
  </si>
  <si>
    <t>1 año</t>
  </si>
  <si>
    <t>2 año</t>
  </si>
  <si>
    <t>TOTAL SANCION REDUCIDA</t>
  </si>
  <si>
    <t>SANCION TOTAL A PAGAR</t>
  </si>
  <si>
    <t>SI HAY IMPUESTO</t>
  </si>
  <si>
    <t>Si no hay revise ingresos</t>
  </si>
  <si>
    <t>Si no hay ingresos revise patrimonio</t>
  </si>
  <si>
    <t xml:space="preserve">OBLIGACIÓN </t>
  </si>
  <si>
    <t>RENTA</t>
  </si>
  <si>
    <t xml:space="preserve">VIGENCIA </t>
  </si>
  <si>
    <t>2024</t>
  </si>
  <si>
    <t>IMPUESTO</t>
  </si>
  <si>
    <t>INGRESOS</t>
  </si>
  <si>
    <t>PATRI  LIQUIDO AÑO ANTERIOR</t>
  </si>
  <si>
    <t>VENCIMIENTO</t>
  </si>
  <si>
    <t>FECHA PRESENTACION</t>
  </si>
  <si>
    <t>DIAS</t>
  </si>
  <si>
    <t>MESES</t>
  </si>
  <si>
    <t>MESES APROXIMADO</t>
  </si>
  <si>
    <t>SANCIÓN</t>
  </si>
  <si>
    <t>DIFERENCIA</t>
  </si>
  <si>
    <t>NO PUEDE SUPERAR</t>
  </si>
  <si>
    <t>SANCIÓN APLICABLE</t>
  </si>
  <si>
    <t>REDUCCIÓN 1 AÑOS ART 640</t>
  </si>
  <si>
    <t>REDUCCIÓN 2 AÑOS</t>
  </si>
  <si>
    <t>CORRECCIÓN</t>
  </si>
  <si>
    <t>IVA</t>
  </si>
  <si>
    <t>2024-2</t>
  </si>
  <si>
    <t>IMPUESTO INICIAL</t>
  </si>
  <si>
    <t>SALDO A FAVOR  INICIAL</t>
  </si>
  <si>
    <t>CORRECCION</t>
  </si>
  <si>
    <t>MAYOR VALOR</t>
  </si>
  <si>
    <t>FECHA PAGO</t>
  </si>
  <si>
    <t>Las personas o entidades obligadas a declarar, que presenten las declaraciones tributarias en forma extemporánea, deberán liquidar y pagar una sanción por cada mes o fracción de mes calendario de retardo, equivalente al cinco por ciento (5%) del total del impuesto a cargo o retención objeto de la declaración tributaria, sin exceder del ciento por ciento (100%) del impuesto o retención, según el caso.</t>
  </si>
  <si>
    <t>Cuando en la declaración tributaria no resulte impuesto a cargo, la sanción por cada mes o fracción de mes calendario de retardo, será equivalente al medio por ciento (0.5%) de los ingresos brutos percibidos por el declarante en el período objeto de declaración, sin exceder la cifra menor resultante de aplicar el cinco por ciento (5%) a dichos ingresos, o del doble del saldo a favor si lo hubiere, o de la suma de 2.500 UVT cuando no existiere saldo a favor. En caso de que no haya ingresos en el período, la sanción por cada mes o fracción de mes será del uno por ciento (1%) del patrimonio líquido del año inmediatamente anterior, sin exceder la cifra menor resultante de aplicar el diez por ciento (10%) al mismo, o del doble del saldo a favor si lo hubiere, o de la suma de 2.500 UVT cuando no existiere saldo a favor.</t>
  </si>
  <si>
    <t>Este tipo de sanción se duplica si la declaración se presenta posteriormente al haber recibido un emplazamiento para declarar; por lo que es muy importante, que sí previamente le ha llegado un oficio persuasivo por no declarar, es mejor hacerlo en ese momento, para evitar ese aumento en el nivel de la sanción por cuenta del emplazamiento para declarar.</t>
  </si>
  <si>
    <t>El articulo 641 y 642 del Estatuto Tributario nos habla de la sanción por extemporaneidad y esta es aplicable cuando se hace una presentación de una declaración tributaria de impuestos nacionales(iva, renta, retención en la fuente, consolidada de rst)  después  de los tiempos establecidos en el calendario tributario nacional.</t>
  </si>
  <si>
    <t>ART 641 SANCION POR EXTEMPORANEIDAD</t>
  </si>
  <si>
    <t>ART 642 SANCION POR EXTEMPORANEIDAD POSTERIOR A L EMPLAZAMIENTO</t>
  </si>
  <si>
    <t>El contribuyente, responsable, agente retenedor o declarante, que presente la declaración con posterioridad al emplazamiento, deberá liquidar y pagar una sanción por extemporaneidad por cada mes o fracción de mes calendario de retardo, equivalente al diez por ciento (10%) del total del impuesto a cargo o retención objeto de la declaración tributaria, sin exceder del doscientos por ciento (200%) del impuesto o retención, según el caso.</t>
  </si>
  <si>
    <t xml:space="preserve">Esta sanción se cobrará sin perjuicio de los intereses que origine el incumplimiento en el pago del impuesto o retención a cargo del contribuyente, retenedor o responsable.
Cuando la declaración se presente con posterioridad a la notificación del auto que ordena inspección tributaria, también se deberá liquidar y pagar la sanción por extemporaneidad, a que se refiere el presente artículo.
</t>
  </si>
  <si>
    <t>Cuando la sanción se imponga mediante resolución independiente, previamente se dará traslado de cargos a la persona o entidad sancionada, quien tendrá un término de un (1) mes para responder.
La sanción, a que se refiere el presente artículo se reducirá al cincuenta por ciento (50%) de la suma determinada según lo previsto en el numeral 1), si la omisión es subsanada antes de que se notifique la imposición de la sanción; o al setenta por ciento (70%) de tal suma, si la omisión es subsanada dentro de los dos (2) meses siguientes a la fecha en que se notifique la sanción. Para tal efecto, en uno y otro caso, se deberá presentar ante la oficina que está conociendo de la investigación, un memorial de aceptación de la sanción reducida en el cual se acredite que la omisión fue subsanada, así como el pago o acuerdo de pago de la misma.
En todo caso, si el contribuyente subsana la omisión con anterioridad a la notificación de la liquidación de revisión, no habrá lugar a aplicar la sanción de que trata el numeral 2). Una vez notificada la liquidación solo serán aceptados los factores citados en el numeral 2) que sean probados plenamente.</t>
  </si>
  <si>
    <t>Parágrafo 1. El obligado a informar podrá subsanar de manera voluntaria las faltas de que trata el presente artículo, antes de que la Administración Tributaria profiera pliego de cargos, en cuyo caso deberá liquidar y pagar la sanción correspondiente de que trata el numeral 1) del presente artículo reducida al diez por ciento (10%).</t>
  </si>
  <si>
    <t>Las correcciones que se realicen a la información tributaria antes del vencimiento del plazo para su presentación no serán objeto de sanción.</t>
  </si>
  <si>
    <t>01 A 10</t>
  </si>
  <si>
    <t>11 A 20</t>
  </si>
  <si>
    <t>21 A 30</t>
  </si>
  <si>
    <t>31 A40</t>
  </si>
  <si>
    <t>41 A 50</t>
  </si>
  <si>
    <t>51 A 60</t>
  </si>
  <si>
    <t>61 A 70</t>
  </si>
  <si>
    <t>71 A 80</t>
  </si>
  <si>
    <t>81 A 90</t>
  </si>
  <si>
    <t>91 A 00</t>
  </si>
  <si>
    <t>RESOLUCION 213 DE 2025</t>
  </si>
  <si>
    <t>PERSONAS NATURALES Y JURÍDICAS</t>
  </si>
  <si>
    <t>GRANDES CONTRIBUYENTES</t>
  </si>
  <si>
    <t>9 y 0</t>
  </si>
  <si>
    <t>ULTIMO DIGITO NIT</t>
  </si>
  <si>
    <t>DÍA</t>
  </si>
  <si>
    <t>REDUCCION ART 640</t>
  </si>
  <si>
    <t>Art. 640. La reincidencia aumenta el valor de las sanciones.</t>
  </si>
  <si>
    <t>*Para la aplicación del régimen sancionatorio establecido en el presente Estatuto se deberá atender a lo dispuesto en el presente artículo.
Cuando la sanción deba ser liquidada por el contribuyente, agente retenedor, responsable o declarante:
1. La sanción se reducirá al cincuenta por ciento (50%) del monto previsto en la ley, en tanto concurran las siguientes condiciones:
a) Que dentro de los dos (2) años anteriores a la fecha de la comisión de la conducta sancionable no se hubiere cometido la misma; y
b) Siempre que la Administración Tributaria no haya proferido pliego de cargos, requerimiento especial o emplazamiento previo por no declarar, según el caso.
2. La sanción se reducirá al setenta y cinco por ciento (75%) del monto previsto en la ley, en tanto concurran las siguientes condiciones:
a) Que dentro del año (1) año anterior a la fecha de la comisión de la conducta sancionable no se hubiere cometido la misma; y
b) Siempre que la Administración Tributaria no haya proferido pliego de cargos, requerimiento especial o emplazamiento previo por no declarar, según el caso.</t>
  </si>
  <si>
    <t>Las personas y entidades obligadas a suministrar información tributaria así como aquellas a quienes se les haya solicitado informaciones o pruebas, que no la suministren, que no la suministren dentro del plazo establecido para ello o cuyo contenido presente errores o no corresponda a lo solicitado, incurrirán en la siguiente sanción.·</t>
  </si>
  <si>
    <t>Cuando en la declaración tributaria no resulte impuesto a cargo, la sanción por cada mes o fracción de mes calendario de retardo, será equivalente al uno por ciento (1%) de los ingresos brutos percibidos por el declarante en el período objeto de declaración, sin exceder la cifra menor resultante de aplicar el diez por ciento (10%) a dichos ingresos, o de cuatro (4) veces el valor del saldo a favor si lo hubiere, o de la suma de 5.000 UVT cuando no existiere saldo a favor.</t>
  </si>
  <si>
    <t>En caso de que no haya ingresos en el período, la sanción por cada mes o fracción de mes será del dos por ciento (2%) del patrimonio líquido del año inmediatamente anterior, sin exceder la cifra menor resultante de aplicar el veinte por ciento (20%) al mismo, o de cuatro veces el valor del saldo a favor si lo hubiere, o de la suma de 5.000 UVT cuando no existiere saldo a favor.</t>
  </si>
  <si>
    <t>Impuesto</t>
  </si>
  <si>
    <t>Ingresos</t>
  </si>
  <si>
    <t>Patrimonio</t>
  </si>
  <si>
    <t>Sí, generó Impuesto</t>
  </si>
  <si>
    <t>Por valor de Ingresos</t>
  </si>
  <si>
    <t>Por Patrimonio</t>
  </si>
  <si>
    <t>Día del vencimiento</t>
  </si>
  <si>
    <t xml:space="preserve">Dia de presentación </t>
  </si>
  <si>
    <t>3 año (+)</t>
  </si>
  <si>
    <r>
      <t>1.</t>
    </r>
    <r>
      <rPr>
        <b/>
        <sz val="11"/>
        <color rgb="FF000000"/>
        <rFont val="Arial Nova Cond Light"/>
        <family val="2"/>
      </rPr>
      <t> </t>
    </r>
    <r>
      <rPr>
        <sz val="11"/>
        <color rgb="FF000000"/>
        <rFont val="Arial Nova Cond Light"/>
        <family val="2"/>
      </rPr>
      <t>Una multa que no supere siete mil quinientas (7.500) UVT, la cual será fijada teniendo en cuenta los siguientes criterios:</t>
    </r>
  </si>
  <si>
    <r>
      <t>a.</t>
    </r>
    <r>
      <rPr>
        <b/>
        <sz val="11"/>
        <color rgb="FF000000"/>
        <rFont val="Arial Nova Cond Light"/>
        <family val="2"/>
      </rPr>
      <t> </t>
    </r>
    <r>
      <rPr>
        <sz val="11"/>
        <color rgb="FF000000"/>
        <rFont val="Arial Nova Cond Light"/>
        <family val="2"/>
      </rPr>
      <t>El uno por ciento (1%) de las sumas respecto de las cuales no se suministró la información exigida;</t>
    </r>
  </si>
  <si>
    <r>
      <t>b.</t>
    </r>
    <r>
      <rPr>
        <b/>
        <sz val="11"/>
        <color rgb="FF000000"/>
        <rFont val="Arial Nova Cond Light"/>
        <family val="2"/>
      </rPr>
      <t> </t>
    </r>
    <r>
      <rPr>
        <sz val="11"/>
        <color rgb="FF000000"/>
        <rFont val="Arial Nova Cond Light"/>
        <family val="2"/>
      </rPr>
      <t>El cero coma siete por ciento (0,7%) de las sumas respecto de las cuales se suministró en forma errónea;</t>
    </r>
  </si>
  <si>
    <r>
      <t>c.</t>
    </r>
    <r>
      <rPr>
        <b/>
        <sz val="11"/>
        <color rgb="FF000000"/>
        <rFont val="Arial Nova Cond Light"/>
        <family val="2"/>
      </rPr>
      <t> </t>
    </r>
    <r>
      <rPr>
        <sz val="11"/>
        <color rgb="FF000000"/>
        <rFont val="Arial Nova Cond Light"/>
        <family val="2"/>
      </rPr>
      <t>El cero coma cinco por ciento (0,5%) de las sumas respecto de las cuales se suministró de forma extemporánea;</t>
    </r>
  </si>
  <si>
    <r>
      <t>d.</t>
    </r>
    <r>
      <rPr>
        <b/>
        <sz val="11"/>
        <color rgb="FF000000"/>
        <rFont val="Arial Nova Cond Light"/>
        <family val="2"/>
      </rPr>
      <t> </t>
    </r>
    <r>
      <rPr>
        <sz val="11"/>
        <color rgb="FF000000"/>
        <rFont val="Arial Nova Cond Light"/>
        <family val="2"/>
      </rPr>
      <t>Cuando no sea posible establecer la base para tasar la sanción o la información no tuviere cuantía, la sanción será de cero coma cinco (0,5) UVT por cada dato no suministrado o incorrecto la cual no podrá exceder siete mil quinientas (7.500) UVT.</t>
    </r>
  </si>
  <si>
    <r>
      <t>2.</t>
    </r>
    <r>
      <rPr>
        <sz val="11"/>
        <color rgb="FF000000"/>
        <rFont val="Arial Nova Cond Light"/>
        <family val="2"/>
      </rPr>
      <t> El desconocimiento de los costos, rentas exentas, deducciones, descuentos, pasivos, impuestos descontables y retenciones, según el caso, cuando la información requerida se refiera a estos conceptos y de acuerdo con las normas vigentes, deba conservarse y mantenerse a disposición de la Administración Tributaria.</t>
    </r>
  </si>
  <si>
    <r>
      <t>Parágrafo 2.</t>
    </r>
    <r>
      <rPr>
        <sz val="11"/>
        <color rgb="FF000000"/>
        <rFont val="Arial Nova Cond Light"/>
        <family val="2"/>
      </rPr>
      <t> Cuando un dato omiso o inexacto se reporte en diferentes formatos o este comprendido en otro reporte para el cálculo de la sanción de que trata este artículo, se sancionará la omisión o el error tomando el dato de mayor cuantía.</t>
    </r>
  </si>
  <si>
    <t>SANCIONES EXÓGENA</t>
  </si>
  <si>
    <t>1 Año</t>
  </si>
  <si>
    <t>2 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</si>
</sst>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quot;$&quot;\ #,##0"/>
    <numFmt numFmtId="165" formatCode="d/m/yy"/>
    <numFmt numFmtId="166" formatCode="_-* #,##0_-;\-* #,##0_-;_-* &quot;-&quot;??_-;_-@_-"/>
  </numFmts>
  <fonts count="28" x14ac:knownFonts="1">
    <font>
      <sz val="11"/>
      <color theme="1"/>
      <name val="Calibri"/>
      <scheme val="minor"/>
    </font>
    <font>
      <sz val="11"/>
      <color theme="1"/>
      <name val="Calibri"/>
      <family val="2"/>
      <scheme val="minor"/>
    </font>
    <font>
      <sz val="12"/>
      <color theme="1"/>
      <name val="Arial Nova Cond Light"/>
      <family val="2"/>
    </font>
    <font>
      <b/>
      <sz val="18"/>
      <color theme="0"/>
      <name val="Arial Nova Cond Light"/>
      <family val="2"/>
    </font>
    <font>
      <b/>
      <sz val="12"/>
      <color theme="1"/>
      <name val="Arial Nova Cond Light"/>
      <family val="2"/>
    </font>
    <font>
      <b/>
      <sz val="12"/>
      <color theme="0"/>
      <name val="Arial Nova Cond Light"/>
      <family val="2"/>
    </font>
    <font>
      <b/>
      <sz val="12"/>
      <name val="Arial Nova Cond Light"/>
      <family val="2"/>
    </font>
    <font>
      <b/>
      <sz val="12"/>
      <color rgb="FF002060"/>
      <name val="Arial Nova Cond Light"/>
      <family val="2"/>
    </font>
    <font>
      <sz val="12"/>
      <color rgb="FF002060"/>
      <name val="Arial Nova Cond Light"/>
      <family val="2"/>
    </font>
    <font>
      <sz val="12"/>
      <name val="Arial Nova Cond Light"/>
      <family val="2"/>
    </font>
    <font>
      <sz val="12"/>
      <color theme="0"/>
      <name val="Arial Nova Cond Light"/>
      <family val="2"/>
    </font>
    <font>
      <b/>
      <sz val="18"/>
      <color theme="4" tint="-0.249977111117893"/>
      <name val="Arial Nova Cond Light"/>
      <family val="2"/>
    </font>
    <font>
      <sz val="11"/>
      <color theme="1"/>
      <name val="Arial Nova Cond Light"/>
      <family val="2"/>
    </font>
    <font>
      <sz val="14"/>
      <color rgb="FFC00000"/>
      <name val="Arial Nova Cond Light"/>
      <family val="2"/>
    </font>
    <font>
      <sz val="11"/>
      <color rgb="FFC00000"/>
      <name val="Arial Nova Cond Light"/>
      <family val="2"/>
    </font>
    <font>
      <b/>
      <sz val="16"/>
      <name val="Arial Nova Cond Light"/>
      <family val="2"/>
    </font>
    <font>
      <b/>
      <sz val="16"/>
      <color rgb="FF002060"/>
      <name val="Arial Nova Cond Light"/>
      <family val="2"/>
    </font>
    <font>
      <sz val="11"/>
      <color theme="1"/>
      <name val="Calibri"/>
      <scheme val="minor"/>
    </font>
    <font>
      <sz val="11"/>
      <color rgb="FF000000"/>
      <name val="Arial Nova Cond Light"/>
      <family val="2"/>
    </font>
    <font>
      <b/>
      <sz val="11"/>
      <color theme="1"/>
      <name val="Arial Nova Cond Light"/>
      <family val="2"/>
    </font>
    <font>
      <b/>
      <sz val="12"/>
      <color rgb="FF0070C0"/>
      <name val="Arial Nova Cond Light"/>
      <family val="2"/>
    </font>
    <font>
      <sz val="12"/>
      <color indexed="81"/>
      <name val="Arial Nova Cond Light"/>
      <family val="2"/>
    </font>
    <font>
      <b/>
      <sz val="12"/>
      <color rgb="FFC00000"/>
      <name val="Arial Nova Cond Light"/>
      <family val="2"/>
    </font>
    <font>
      <i/>
      <sz val="11"/>
      <color theme="1"/>
      <name val="Arial Nova Cond Light"/>
      <family val="2"/>
    </font>
    <font>
      <b/>
      <sz val="11"/>
      <color rgb="FF339966"/>
      <name val="Arial Nova Cond Light"/>
      <family val="2"/>
    </font>
    <font>
      <b/>
      <sz val="11"/>
      <color rgb="FF000000"/>
      <name val="Arial Nova Cond Light"/>
      <family val="2"/>
    </font>
    <font>
      <b/>
      <sz val="18"/>
      <color theme="1"/>
      <name val="Arial Nova Cond Light"/>
      <family val="2"/>
    </font>
    <font>
      <sz val="11"/>
      <color theme="0"/>
      <name val="Arial Nova Cond Light"/>
      <family val="2"/>
    </font>
  </fonts>
  <fills count="24">
    <fill>
      <patternFill patternType="none"/>
    </fill>
    <fill>
      <patternFill patternType="gray125"/>
    </fill>
    <fill>
      <patternFill patternType="solid">
        <fgColor rgb="FF008080"/>
        <bgColor rgb="FF008080"/>
      </patternFill>
    </fill>
    <fill>
      <patternFill patternType="solid">
        <fgColor rgb="FF7030A0"/>
        <bgColor rgb="FF7030A0"/>
      </patternFill>
    </fill>
    <fill>
      <patternFill patternType="solid">
        <fgColor rgb="FF81638B"/>
        <bgColor indexed="64"/>
      </patternFill>
    </fill>
    <fill>
      <patternFill patternType="solid">
        <fgColor rgb="FFDAC9DF"/>
        <bgColor rgb="FF008080"/>
      </patternFill>
    </fill>
    <fill>
      <patternFill patternType="solid">
        <fgColor rgb="FFDAC9DF"/>
        <bgColor rgb="FF7030A0"/>
      </patternFill>
    </fill>
    <fill>
      <patternFill patternType="solid">
        <fgColor rgb="FFDAC9DF"/>
        <bgColor indexed="64"/>
      </patternFill>
    </fill>
    <fill>
      <patternFill patternType="solid">
        <fgColor rgb="FFB695C0"/>
        <bgColor rgb="FF7030A0"/>
      </patternFill>
    </fill>
    <fill>
      <patternFill patternType="solid">
        <fgColor rgb="FF9CE0DB"/>
        <bgColor rgb="FF008080"/>
      </patternFill>
    </fill>
    <fill>
      <patternFill patternType="solid">
        <fgColor rgb="FFDAC9DF"/>
        <bgColor rgb="FF000000"/>
      </patternFill>
    </fill>
    <fill>
      <patternFill patternType="solid">
        <fgColor theme="0"/>
        <bgColor theme="0"/>
      </patternFill>
    </fill>
    <fill>
      <patternFill patternType="solid">
        <fgColor theme="2" tint="-4.9989318521683403E-2"/>
        <bgColor rgb="FFD8D8D8"/>
      </patternFill>
    </fill>
    <fill>
      <patternFill patternType="solid">
        <fgColor rgb="FFD8D8D8"/>
        <bgColor rgb="FFD8D8D8"/>
      </patternFill>
    </fill>
    <fill>
      <patternFill patternType="solid">
        <fgColor theme="7" tint="0.79998168889431442"/>
        <bgColor rgb="FFFFC000"/>
      </patternFill>
    </fill>
    <fill>
      <patternFill patternType="solid">
        <fgColor theme="5" tint="0.79998168889431442"/>
        <bgColor rgb="FF8EAADB"/>
      </patternFill>
    </fill>
    <fill>
      <patternFill patternType="solid">
        <fgColor theme="9" tint="0.59999389629810485"/>
        <bgColor theme="9"/>
      </patternFill>
    </fill>
    <fill>
      <patternFill patternType="solid">
        <fgColor theme="2" tint="-4.9989318521683403E-2"/>
        <bgColor theme="9"/>
      </patternFill>
    </fill>
    <fill>
      <patternFill patternType="solid">
        <fgColor rgb="FFB695C0"/>
        <bgColor rgb="FFC5E0B3"/>
      </patternFill>
    </fill>
    <fill>
      <patternFill patternType="solid">
        <fgColor rgb="FFD9B3FF"/>
        <bgColor indexed="64"/>
      </patternFill>
    </fill>
    <fill>
      <patternFill patternType="solid">
        <fgColor rgb="FFFFB9BB"/>
        <bgColor indexed="64"/>
      </patternFill>
    </fill>
    <fill>
      <patternFill patternType="solid">
        <fgColor rgb="FFD5EAFF"/>
        <bgColor indexed="64"/>
      </patternFill>
    </fill>
    <fill>
      <patternFill patternType="solid">
        <fgColor rgb="FF9CE0DB"/>
        <bgColor indexed="64"/>
      </patternFill>
    </fill>
    <fill>
      <patternFill patternType="solid">
        <fgColor rgb="FF9CE0DB"/>
        <bgColor rgb="FF7030A0"/>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top/>
      <bottom style="thin">
        <color indexed="64"/>
      </bottom>
      <diagonal/>
    </border>
  </borders>
  <cellStyleXfs count="5">
    <xf numFmtId="0" fontId="0" fillId="0" borderId="0"/>
    <xf numFmtId="0" fontId="1" fillId="0" borderId="0"/>
    <xf numFmtId="43" fontId="1" fillId="0" borderId="0" applyFont="0" applyFill="0" applyBorder="0" applyAlignment="0" applyProtection="0"/>
    <xf numFmtId="43" fontId="17" fillId="0" borderId="0" applyFont="0" applyFill="0" applyBorder="0" applyAlignment="0" applyProtection="0"/>
    <xf numFmtId="9" fontId="17" fillId="0" borderId="0" applyFont="0" applyFill="0" applyBorder="0" applyAlignment="0" applyProtection="0"/>
  </cellStyleXfs>
  <cellXfs count="181">
    <xf numFmtId="0" fontId="0" fillId="0" borderId="0" xfId="0"/>
    <xf numFmtId="0" fontId="2" fillId="0" borderId="0" xfId="1" applyFont="1"/>
    <xf numFmtId="0" fontId="2" fillId="0" borderId="0" xfId="1" applyFont="1" applyAlignment="1">
      <alignment horizontal="right"/>
    </xf>
    <xf numFmtId="0" fontId="4" fillId="0" borderId="0" xfId="1" applyFont="1"/>
    <xf numFmtId="0" fontId="4" fillId="0" borderId="0" xfId="1" applyFont="1" applyAlignment="1">
      <alignment horizontal="right"/>
    </xf>
    <xf numFmtId="0" fontId="6" fillId="5" borderId="1" xfId="1" applyFont="1" applyFill="1" applyBorder="1" applyAlignment="1" applyProtection="1">
      <alignment horizontal="center"/>
      <protection locked="0"/>
    </xf>
    <xf numFmtId="0" fontId="2" fillId="0" borderId="1" xfId="1" applyFont="1" applyBorder="1" applyAlignment="1" applyProtection="1">
      <alignment horizontal="center"/>
      <protection locked="0"/>
    </xf>
    <xf numFmtId="3" fontId="4" fillId="0" borderId="1" xfId="1" applyNumberFormat="1" applyFont="1" applyBorder="1"/>
    <xf numFmtId="0" fontId="2" fillId="0" borderId="0" xfId="1" applyFont="1" applyProtection="1">
      <protection locked="0"/>
    </xf>
    <xf numFmtId="0" fontId="2" fillId="0" borderId="0" xfId="1" applyFont="1" applyAlignment="1" applyProtection="1">
      <alignment horizontal="right"/>
      <protection locked="0"/>
    </xf>
    <xf numFmtId="0" fontId="6" fillId="6" borderId="1" xfId="1" applyFont="1" applyFill="1" applyBorder="1" applyAlignment="1">
      <alignment horizontal="center" vertical="center"/>
    </xf>
    <xf numFmtId="10" fontId="10" fillId="0" borderId="0" xfId="1" applyNumberFormat="1" applyFont="1"/>
    <xf numFmtId="0" fontId="2" fillId="0" borderId="1" xfId="1" applyFont="1" applyBorder="1" applyAlignment="1">
      <alignment horizontal="center"/>
    </xf>
    <xf numFmtId="10" fontId="2" fillId="0" borderId="1" xfId="1" applyNumberFormat="1" applyFont="1" applyBorder="1" applyAlignment="1">
      <alignment horizontal="center"/>
    </xf>
    <xf numFmtId="0" fontId="10" fillId="0" borderId="0" xfId="1" applyFont="1"/>
    <xf numFmtId="0" fontId="2" fillId="0" borderId="1" xfId="1" applyFont="1" applyBorder="1" applyProtection="1">
      <protection locked="0"/>
    </xf>
    <xf numFmtId="9" fontId="10" fillId="0" borderId="0" xfId="1" applyNumberFormat="1" applyFont="1"/>
    <xf numFmtId="9" fontId="2" fillId="0" borderId="1" xfId="1" applyNumberFormat="1" applyFont="1" applyBorder="1" applyAlignment="1">
      <alignment horizontal="center"/>
    </xf>
    <xf numFmtId="0" fontId="4" fillId="0" borderId="1" xfId="1" applyFont="1" applyBorder="1" applyAlignment="1" applyProtection="1">
      <alignment vertical="center" wrapText="1"/>
      <protection locked="0"/>
    </xf>
    <xf numFmtId="0" fontId="2" fillId="0" borderId="1" xfId="1" applyFont="1" applyBorder="1" applyAlignment="1">
      <alignment horizontal="center" vertical="center"/>
    </xf>
    <xf numFmtId="9" fontId="2" fillId="0" borderId="1" xfId="1" applyNumberFormat="1" applyFont="1" applyBorder="1" applyAlignment="1">
      <alignment horizontal="center" vertical="center"/>
    </xf>
    <xf numFmtId="0" fontId="4" fillId="0" borderId="1" xfId="1" applyFont="1" applyBorder="1" applyProtection="1">
      <protection locked="0"/>
    </xf>
    <xf numFmtId="0" fontId="5" fillId="8" borderId="0" xfId="1" applyFont="1" applyFill="1"/>
    <xf numFmtId="0" fontId="11" fillId="0" borderId="0" xfId="0" applyFont="1" applyAlignment="1">
      <alignment horizontal="center" vertical="center"/>
    </xf>
    <xf numFmtId="0" fontId="12" fillId="0" borderId="0" xfId="0" applyFont="1"/>
    <xf numFmtId="0" fontId="6" fillId="10" borderId="8" xfId="0" applyFont="1" applyFill="1" applyBorder="1" applyAlignment="1">
      <alignment horizontal="center" vertical="center"/>
    </xf>
    <xf numFmtId="4" fontId="6" fillId="10" borderId="9" xfId="0" applyNumberFormat="1" applyFont="1" applyFill="1" applyBorder="1" applyAlignment="1">
      <alignment horizontal="center" vertical="center"/>
    </xf>
    <xf numFmtId="0" fontId="2" fillId="0" borderId="0" xfId="0" applyFont="1" applyAlignment="1">
      <alignment vertical="center"/>
    </xf>
    <xf numFmtId="4" fontId="15" fillId="10" borderId="9" xfId="0" applyNumberFormat="1" applyFont="1" applyFill="1" applyBorder="1" applyAlignment="1">
      <alignment horizontal="center" vertical="center"/>
    </xf>
    <xf numFmtId="0" fontId="12" fillId="0" borderId="0" xfId="0" applyFont="1" applyAlignment="1">
      <alignment vertical="center"/>
    </xf>
    <xf numFmtId="0" fontId="7" fillId="11" borderId="10" xfId="0" applyFont="1" applyFill="1" applyBorder="1" applyAlignment="1">
      <alignment horizontal="center"/>
    </xf>
    <xf numFmtId="49" fontId="7" fillId="11" borderId="11" xfId="0" applyNumberFormat="1" applyFont="1" applyFill="1" applyBorder="1" applyAlignment="1">
      <alignment horizontal="center"/>
    </xf>
    <xf numFmtId="0" fontId="8" fillId="0" borderId="0" xfId="0" applyFont="1"/>
    <xf numFmtId="49" fontId="16" fillId="11" borderId="11" xfId="0" applyNumberFormat="1" applyFont="1" applyFill="1" applyBorder="1" applyAlignment="1">
      <alignment horizontal="center"/>
    </xf>
    <xf numFmtId="0" fontId="4" fillId="12" borderId="10" xfId="0" applyFont="1" applyFill="1" applyBorder="1"/>
    <xf numFmtId="0" fontId="2" fillId="0" borderId="0" xfId="0" applyFont="1"/>
    <xf numFmtId="0" fontId="2" fillId="0" borderId="10" xfId="0" applyFont="1" applyBorder="1"/>
    <xf numFmtId="0" fontId="4" fillId="11" borderId="10" xfId="0" applyFont="1" applyFill="1" applyBorder="1"/>
    <xf numFmtId="0" fontId="4" fillId="13" borderId="10" xfId="0" applyFont="1" applyFill="1" applyBorder="1"/>
    <xf numFmtId="9" fontId="2" fillId="0" borderId="0" xfId="0" applyNumberFormat="1" applyFont="1"/>
    <xf numFmtId="0" fontId="4" fillId="14" borderId="10" xfId="0" applyFont="1" applyFill="1" applyBorder="1"/>
    <xf numFmtId="0" fontId="4" fillId="15" borderId="10" xfId="0" applyFont="1" applyFill="1" applyBorder="1" applyAlignment="1">
      <alignment horizontal="left"/>
    </xf>
    <xf numFmtId="0" fontId="4" fillId="0" borderId="10" xfId="0" applyFont="1" applyBorder="1"/>
    <xf numFmtId="0" fontId="2" fillId="16" borderId="10" xfId="0" applyFont="1" applyFill="1" applyBorder="1"/>
    <xf numFmtId="10" fontId="4" fillId="16" borderId="10" xfId="0" applyNumberFormat="1" applyFont="1" applyFill="1" applyBorder="1" applyAlignment="1">
      <alignment horizontal="center"/>
    </xf>
    <xf numFmtId="9" fontId="4" fillId="16" borderId="12" xfId="0" applyNumberFormat="1" applyFont="1" applyFill="1" applyBorder="1" applyAlignment="1">
      <alignment horizontal="center"/>
    </xf>
    <xf numFmtId="0" fontId="4" fillId="0" borderId="0" xfId="0" applyFont="1"/>
    <xf numFmtId="0" fontId="5" fillId="18" borderId="8" xfId="0" applyFont="1" applyFill="1" applyBorder="1" applyAlignment="1">
      <alignment horizontal="center"/>
    </xf>
    <xf numFmtId="4" fontId="5" fillId="18" borderId="9" xfId="0" applyNumberFormat="1" applyFont="1" applyFill="1" applyBorder="1" applyAlignment="1">
      <alignment horizontal="center" vertical="center"/>
    </xf>
    <xf numFmtId="0" fontId="4" fillId="11" borderId="10" xfId="0" applyFont="1" applyFill="1" applyBorder="1" applyAlignment="1">
      <alignment horizontal="center"/>
    </xf>
    <xf numFmtId="49" fontId="4" fillId="11" borderId="11" xfId="0" applyNumberFormat="1" applyFont="1" applyFill="1" applyBorder="1" applyAlignment="1">
      <alignment horizontal="center"/>
    </xf>
    <xf numFmtId="0" fontId="18" fillId="0" borderId="0" xfId="0" applyFont="1" applyAlignment="1">
      <alignment horizontal="left" vertical="center" wrapText="1"/>
    </xf>
    <xf numFmtId="0" fontId="4" fillId="7" borderId="1" xfId="1" applyFont="1" applyFill="1" applyBorder="1" applyAlignment="1" applyProtection="1">
      <alignment horizontal="center" vertical="center"/>
      <protection locked="0"/>
    </xf>
    <xf numFmtId="0" fontId="6" fillId="6" borderId="0" xfId="1" applyFont="1" applyFill="1" applyAlignment="1" applyProtection="1">
      <alignment horizontal="center" vertical="center"/>
      <protection locked="0"/>
    </xf>
    <xf numFmtId="166" fontId="4" fillId="0" borderId="1" xfId="3" applyNumberFormat="1" applyFont="1" applyBorder="1" applyAlignment="1" applyProtection="1">
      <alignment horizontal="right"/>
      <protection locked="0"/>
    </xf>
    <xf numFmtId="14" fontId="2" fillId="21" borderId="0" xfId="1" applyNumberFormat="1" applyFont="1" applyFill="1" applyAlignment="1" applyProtection="1">
      <alignment horizontal="right"/>
      <protection locked="0"/>
    </xf>
    <xf numFmtId="0" fontId="20" fillId="21" borderId="0" xfId="1" applyFont="1" applyFill="1" applyProtection="1">
      <protection locked="0"/>
    </xf>
    <xf numFmtId="14" fontId="22" fillId="20" borderId="0" xfId="1" applyNumberFormat="1" applyFont="1" applyFill="1" applyAlignment="1">
      <alignment vertical="center"/>
    </xf>
    <xf numFmtId="0" fontId="6" fillId="6" borderId="1" xfId="1" applyFont="1" applyFill="1" applyBorder="1" applyAlignment="1" applyProtection="1">
      <alignment horizontal="center" vertical="center"/>
      <protection locked="0"/>
    </xf>
    <xf numFmtId="0" fontId="19" fillId="0" borderId="0" xfId="0" applyFont="1"/>
    <xf numFmtId="0" fontId="12" fillId="0" borderId="14" xfId="0" applyFont="1" applyBorder="1" applyAlignment="1">
      <alignment horizontal="center" vertical="center"/>
    </xf>
    <xf numFmtId="15" fontId="12" fillId="0" borderId="14" xfId="0" applyNumberFormat="1" applyFont="1" applyBorder="1" applyAlignment="1">
      <alignment horizontal="center" vertical="center"/>
    </xf>
    <xf numFmtId="0" fontId="23" fillId="0" borderId="0" xfId="0" applyFont="1"/>
    <xf numFmtId="0" fontId="12" fillId="0" borderId="15" xfId="0" applyFont="1" applyBorder="1"/>
    <xf numFmtId="15" fontId="12" fillId="0" borderId="16" xfId="0" applyNumberFormat="1" applyFont="1" applyBorder="1"/>
    <xf numFmtId="0" fontId="12" fillId="0" borderId="17" xfId="0" applyFont="1" applyBorder="1"/>
    <xf numFmtId="15" fontId="12" fillId="0" borderId="18" xfId="0" applyNumberFormat="1" applyFont="1" applyBorder="1"/>
    <xf numFmtId="0" fontId="12" fillId="0" borderId="19" xfId="0" applyFont="1" applyBorder="1"/>
    <xf numFmtId="15" fontId="12" fillId="0" borderId="20" xfId="0" applyNumberFormat="1" applyFont="1" applyBorder="1"/>
    <xf numFmtId="0" fontId="19" fillId="7" borderId="14" xfId="0" applyFont="1" applyFill="1" applyBorder="1"/>
    <xf numFmtId="0" fontId="19" fillId="7" borderId="14" xfId="0" applyFont="1" applyFill="1" applyBorder="1" applyAlignment="1">
      <alignment horizontal="center"/>
    </xf>
    <xf numFmtId="0" fontId="12" fillId="7" borderId="14" xfId="0" applyFont="1" applyFill="1" applyBorder="1" applyAlignment="1">
      <alignment horizontal="center" vertical="center"/>
    </xf>
    <xf numFmtId="0" fontId="24" fillId="0" borderId="0" xfId="0" applyFont="1" applyAlignment="1">
      <alignment vertical="center" wrapText="1"/>
    </xf>
    <xf numFmtId="0" fontId="5" fillId="0" borderId="0" xfId="1" applyFont="1" applyAlignment="1">
      <alignment horizontal="center" vertical="center"/>
    </xf>
    <xf numFmtId="10" fontId="2" fillId="0" borderId="0" xfId="1" applyNumberFormat="1" applyFont="1"/>
    <xf numFmtId="0" fontId="12" fillId="0" borderId="0" xfId="0" applyFont="1" applyAlignment="1">
      <alignment horizontal="right"/>
    </xf>
    <xf numFmtId="0" fontId="19" fillId="0" borderId="0" xfId="0" applyFont="1" applyAlignment="1">
      <alignment horizontal="right"/>
    </xf>
    <xf numFmtId="0" fontId="5" fillId="2" borderId="1" xfId="0" applyFont="1" applyFill="1" applyBorder="1" applyAlignment="1">
      <alignment horizontal="center"/>
    </xf>
    <xf numFmtId="0" fontId="2" fillId="0" borderId="1" xfId="0" applyFont="1" applyBorder="1" applyAlignment="1">
      <alignment horizontal="center"/>
    </xf>
    <xf numFmtId="3" fontId="4" fillId="0" borderId="1" xfId="0" applyNumberFormat="1" applyFont="1" applyBorder="1" applyAlignment="1">
      <alignment horizontal="right"/>
    </xf>
    <xf numFmtId="3" fontId="4" fillId="0" borderId="1" xfId="0" applyNumberFormat="1" applyFont="1" applyBorder="1"/>
    <xf numFmtId="0" fontId="4" fillId="0" borderId="1" xfId="0" applyFont="1" applyBorder="1"/>
    <xf numFmtId="0" fontId="2" fillId="0" borderId="0" xfId="0" applyFont="1" applyAlignment="1">
      <alignment horizontal="right"/>
    </xf>
    <xf numFmtId="0" fontId="5" fillId="3" borderId="0" xfId="0" applyFont="1" applyFill="1"/>
    <xf numFmtId="0" fontId="2" fillId="0" borderId="1" xfId="0" applyFont="1" applyBorder="1" applyAlignment="1">
      <alignment horizontal="left"/>
    </xf>
    <xf numFmtId="10" fontId="2" fillId="0" borderId="1" xfId="0" applyNumberFormat="1" applyFont="1" applyBorder="1" applyAlignment="1">
      <alignment horizontal="center"/>
    </xf>
    <xf numFmtId="0" fontId="2" fillId="0" borderId="1" xfId="0" applyFont="1" applyBorder="1"/>
    <xf numFmtId="9" fontId="2" fillId="0" borderId="1" xfId="0" applyNumberFormat="1" applyFont="1" applyBorder="1" applyAlignment="1">
      <alignment horizontal="center"/>
    </xf>
    <xf numFmtId="0" fontId="5" fillId="3" borderId="1" xfId="0" applyFont="1" applyFill="1" applyBorder="1" applyAlignment="1">
      <alignment horizontal="left"/>
    </xf>
    <xf numFmtId="0" fontId="4" fillId="0" borderId="1" xfId="0" applyFont="1" applyBorder="1" applyAlignment="1">
      <alignment vertical="center" wrapText="1"/>
    </xf>
    <xf numFmtId="0" fontId="2" fillId="0" borderId="1" xfId="0" applyFont="1" applyBorder="1" applyAlignment="1">
      <alignment horizontal="center" vertical="center"/>
    </xf>
    <xf numFmtId="10" fontId="2" fillId="0" borderId="1" xfId="0" applyNumberFormat="1" applyFont="1" applyBorder="1"/>
    <xf numFmtId="0" fontId="5" fillId="2" borderId="0" xfId="0" applyFont="1" applyFill="1"/>
    <xf numFmtId="0" fontId="27" fillId="0" borderId="0" xfId="0" applyFont="1"/>
    <xf numFmtId="0" fontId="10" fillId="0" borderId="0" xfId="0" applyFont="1"/>
    <xf numFmtId="10" fontId="10" fillId="0" borderId="0" xfId="0" applyNumberFormat="1" applyFont="1"/>
    <xf numFmtId="9" fontId="10" fillId="0" borderId="0" xfId="0" applyNumberFormat="1" applyFont="1"/>
    <xf numFmtId="0" fontId="4" fillId="6" borderId="0" xfId="0" applyFont="1" applyFill="1"/>
    <xf numFmtId="0" fontId="4" fillId="6" borderId="1" xfId="0" applyFont="1" applyFill="1" applyBorder="1" applyAlignment="1">
      <alignment horizontal="center" vertical="center"/>
    </xf>
    <xf numFmtId="0" fontId="4" fillId="23" borderId="0" xfId="0" applyFont="1" applyFill="1"/>
    <xf numFmtId="14" fontId="2" fillId="20" borderId="0" xfId="1" applyNumberFormat="1" applyFont="1" applyFill="1" applyAlignment="1" applyProtection="1">
      <alignment vertical="center"/>
      <protection locked="0"/>
    </xf>
    <xf numFmtId="166" fontId="22" fillId="0" borderId="0" xfId="3" applyNumberFormat="1" applyFont="1" applyProtection="1">
      <protection hidden="1"/>
    </xf>
    <xf numFmtId="0" fontId="6" fillId="6" borderId="0" xfId="1" applyFont="1" applyFill="1" applyAlignment="1" applyProtection="1">
      <alignment horizontal="center"/>
      <protection locked="0" hidden="1"/>
    </xf>
    <xf numFmtId="0" fontId="6" fillId="6" borderId="1" xfId="1" applyFont="1" applyFill="1" applyBorder="1" applyAlignment="1" applyProtection="1">
      <alignment horizontal="center" vertical="center"/>
      <protection locked="0" hidden="1"/>
    </xf>
    <xf numFmtId="3" fontId="5" fillId="8" borderId="0" xfId="1" applyNumberFormat="1" applyFont="1" applyFill="1" applyAlignment="1" applyProtection="1">
      <alignment horizontal="right"/>
      <protection hidden="1"/>
    </xf>
    <xf numFmtId="4" fontId="2" fillId="12" borderId="11" xfId="0" applyNumberFormat="1" applyFont="1" applyFill="1" applyBorder="1" applyProtection="1">
      <protection locked="0"/>
    </xf>
    <xf numFmtId="165" fontId="2" fillId="0" borderId="11" xfId="0" applyNumberFormat="1" applyFont="1" applyBorder="1" applyProtection="1">
      <protection locked="0"/>
    </xf>
    <xf numFmtId="4" fontId="4" fillId="12" borderId="11" xfId="0" applyNumberFormat="1" applyFont="1" applyFill="1" applyBorder="1" applyProtection="1">
      <protection hidden="1"/>
    </xf>
    <xf numFmtId="4" fontId="4" fillId="11" borderId="11" xfId="0" applyNumberFormat="1" applyFont="1" applyFill="1" applyBorder="1" applyProtection="1">
      <protection hidden="1"/>
    </xf>
    <xf numFmtId="3" fontId="4" fillId="12" borderId="11" xfId="0" applyNumberFormat="1" applyFont="1" applyFill="1" applyBorder="1" applyProtection="1">
      <protection hidden="1"/>
    </xf>
    <xf numFmtId="9" fontId="4" fillId="12" borderId="11" xfId="0" applyNumberFormat="1" applyFont="1" applyFill="1" applyBorder="1" applyProtection="1">
      <protection hidden="1"/>
    </xf>
    <xf numFmtId="4" fontId="2" fillId="0" borderId="11" xfId="0" applyNumberFormat="1" applyFont="1" applyBorder="1" applyProtection="1">
      <protection hidden="1"/>
    </xf>
    <xf numFmtId="4" fontId="2" fillId="16" borderId="11" xfId="0" applyNumberFormat="1" applyFont="1" applyFill="1" applyBorder="1" applyProtection="1">
      <protection hidden="1"/>
    </xf>
    <xf numFmtId="3" fontId="4" fillId="16" borderId="11" xfId="0" applyNumberFormat="1" applyFont="1" applyFill="1" applyBorder="1" applyProtection="1">
      <protection hidden="1"/>
    </xf>
    <xf numFmtId="3" fontId="4" fillId="16" borderId="13" xfId="0" applyNumberFormat="1" applyFont="1" applyFill="1" applyBorder="1" applyProtection="1">
      <protection hidden="1"/>
    </xf>
    <xf numFmtId="4" fontId="4" fillId="14" borderId="11" xfId="0" applyNumberFormat="1" applyFont="1" applyFill="1" applyBorder="1" applyProtection="1">
      <protection hidden="1"/>
    </xf>
    <xf numFmtId="4" fontId="4" fillId="15" borderId="11" xfId="0" applyNumberFormat="1" applyFont="1" applyFill="1" applyBorder="1" applyAlignment="1" applyProtection="1">
      <alignment horizontal="right"/>
      <protection hidden="1"/>
    </xf>
    <xf numFmtId="4" fontId="4" fillId="0" borderId="11" xfId="0" applyNumberFormat="1" applyFont="1" applyBorder="1" applyProtection="1">
      <protection hidden="1"/>
    </xf>
    <xf numFmtId="0" fontId="2" fillId="17" borderId="11" xfId="0" applyFont="1" applyFill="1" applyBorder="1" applyProtection="1">
      <protection hidden="1"/>
    </xf>
    <xf numFmtId="10" fontId="4" fillId="12" borderId="11" xfId="0" applyNumberFormat="1" applyFont="1" applyFill="1" applyBorder="1" applyProtection="1">
      <protection hidden="1"/>
    </xf>
    <xf numFmtId="3" fontId="4" fillId="13" borderId="11" xfId="0" applyNumberFormat="1" applyFont="1" applyFill="1" applyBorder="1" applyProtection="1">
      <protection hidden="1"/>
    </xf>
    <xf numFmtId="10" fontId="4" fillId="13" borderId="11" xfId="0" applyNumberFormat="1" applyFont="1" applyFill="1" applyBorder="1" applyProtection="1">
      <protection hidden="1"/>
    </xf>
    <xf numFmtId="3" fontId="4" fillId="0" borderId="1" xfId="0" applyNumberFormat="1" applyFont="1" applyBorder="1" applyAlignment="1" applyProtection="1">
      <alignment horizontal="right"/>
      <protection locked="0"/>
    </xf>
    <xf numFmtId="3" fontId="2" fillId="0" borderId="1" xfId="0" applyNumberFormat="1" applyFont="1" applyBorder="1" applyAlignment="1" applyProtection="1">
      <alignment horizontal="right"/>
      <protection locked="0"/>
    </xf>
    <xf numFmtId="0" fontId="2" fillId="0" borderId="1" xfId="0" applyFont="1" applyBorder="1" applyAlignment="1" applyProtection="1">
      <alignment horizontal="right"/>
      <protection locked="0"/>
    </xf>
    <xf numFmtId="0" fontId="2" fillId="6" borderId="0" xfId="0" applyFont="1" applyFill="1" applyAlignment="1" applyProtection="1">
      <alignment horizontal="right"/>
      <protection locked="0"/>
    </xf>
    <xf numFmtId="0" fontId="10" fillId="3" borderId="1" xfId="0" applyFont="1" applyFill="1" applyBorder="1" applyAlignment="1" applyProtection="1">
      <alignment horizontal="right"/>
      <protection locked="0"/>
    </xf>
    <xf numFmtId="0" fontId="10" fillId="3" borderId="0" xfId="0" applyFont="1" applyFill="1" applyAlignment="1" applyProtection="1">
      <alignment horizontal="right"/>
      <protection locked="0"/>
    </xf>
    <xf numFmtId="164" fontId="5" fillId="2" borderId="0" xfId="0" applyNumberFormat="1" applyFont="1" applyFill="1" applyAlignment="1" applyProtection="1">
      <alignment horizontal="right"/>
      <protection hidden="1"/>
    </xf>
    <xf numFmtId="3" fontId="4" fillId="23" borderId="0" xfId="0" applyNumberFormat="1" applyFont="1" applyFill="1" applyAlignment="1" applyProtection="1">
      <alignment horizontal="right"/>
      <protection hidden="1"/>
    </xf>
    <xf numFmtId="164" fontId="4" fillId="0" borderId="1" xfId="0" applyNumberFormat="1" applyFont="1" applyBorder="1" applyAlignment="1" applyProtection="1">
      <alignment horizontal="right"/>
      <protection hidden="1"/>
    </xf>
    <xf numFmtId="3" fontId="2" fillId="0" borderId="1" xfId="0" applyNumberFormat="1" applyFont="1" applyBorder="1" applyAlignment="1" applyProtection="1">
      <alignment horizontal="right" vertical="center"/>
      <protection hidden="1"/>
    </xf>
    <xf numFmtId="3" fontId="2" fillId="0" borderId="1" xfId="0" applyNumberFormat="1" applyFont="1" applyBorder="1" applyAlignment="1" applyProtection="1">
      <alignment horizontal="right"/>
      <protection hidden="1"/>
    </xf>
    <xf numFmtId="43" fontId="2" fillId="0" borderId="0" xfId="1" applyNumberFormat="1" applyFont="1"/>
    <xf numFmtId="43" fontId="2" fillId="0" borderId="0" xfId="3" applyFont="1"/>
    <xf numFmtId="164" fontId="6" fillId="9" borderId="0" xfId="1" applyNumberFormat="1" applyFont="1" applyFill="1" applyAlignment="1" applyProtection="1">
      <alignment horizontal="right"/>
      <protection hidden="1"/>
    </xf>
    <xf numFmtId="0" fontId="6" fillId="9" borderId="0" xfId="1" applyFont="1" applyFill="1"/>
    <xf numFmtId="3" fontId="2" fillId="0" borderId="1" xfId="1" applyNumberFormat="1" applyFont="1" applyBorder="1" applyAlignment="1" applyProtection="1">
      <alignment horizontal="right"/>
      <protection hidden="1"/>
    </xf>
    <xf numFmtId="3" fontId="2" fillId="0" borderId="1" xfId="1" applyNumberFormat="1" applyFont="1" applyBorder="1" applyAlignment="1" applyProtection="1">
      <alignment horizontal="right" vertical="center"/>
      <protection hidden="1"/>
    </xf>
    <xf numFmtId="164" fontId="4" fillId="0" borderId="1" xfId="1" applyNumberFormat="1" applyFont="1" applyBorder="1" applyAlignment="1" applyProtection="1">
      <alignment horizontal="right"/>
      <protection hidden="1"/>
    </xf>
    <xf numFmtId="43" fontId="4" fillId="7" borderId="1" xfId="2" applyFont="1" applyFill="1" applyBorder="1" applyAlignment="1" applyProtection="1">
      <alignment horizontal="right"/>
      <protection hidden="1"/>
    </xf>
    <xf numFmtId="0" fontId="12" fillId="0" borderId="0" xfId="0" applyFont="1" applyAlignment="1">
      <alignment horizontal="center" wrapText="1"/>
    </xf>
    <xf numFmtId="0" fontId="19" fillId="19" borderId="0" xfId="0" applyFont="1" applyFill="1" applyAlignment="1">
      <alignment horizontal="center"/>
    </xf>
    <xf numFmtId="0" fontId="18" fillId="0" borderId="0" xfId="0" applyFont="1" applyAlignment="1">
      <alignment horizontal="center" vertical="center" wrapText="1"/>
    </xf>
    <xf numFmtId="0" fontId="12" fillId="0" borderId="0" xfId="0" applyFont="1" applyAlignment="1">
      <alignment horizontal="center" vertical="top" wrapText="1"/>
    </xf>
    <xf numFmtId="0" fontId="6" fillId="6" borderId="6" xfId="1" applyFont="1" applyFill="1" applyBorder="1" applyAlignment="1">
      <alignment horizontal="center" vertical="center"/>
    </xf>
    <xf numFmtId="0" fontId="9" fillId="7" borderId="7" xfId="1" applyFont="1" applyFill="1" applyBorder="1"/>
    <xf numFmtId="0" fontId="2" fillId="0" borderId="6" xfId="1" applyFont="1" applyBorder="1" applyAlignment="1">
      <alignment horizontal="center"/>
    </xf>
    <xf numFmtId="0" fontId="2" fillId="0" borderId="7" xfId="1" applyFont="1" applyBorder="1" applyAlignment="1">
      <alignment horizontal="center"/>
    </xf>
    <xf numFmtId="0" fontId="2" fillId="0" borderId="6" xfId="1" applyFont="1" applyBorder="1" applyAlignment="1">
      <alignment horizontal="center" vertical="center"/>
    </xf>
    <xf numFmtId="0" fontId="9" fillId="0" borderId="7" xfId="1" applyFont="1" applyBorder="1" applyAlignment="1">
      <alignment horizontal="center"/>
    </xf>
    <xf numFmtId="0" fontId="2" fillId="0" borderId="0" xfId="1" applyFont="1" applyAlignment="1">
      <alignment horizontal="left"/>
    </xf>
    <xf numFmtId="0" fontId="9" fillId="0" borderId="0" xfId="1" applyFont="1"/>
    <xf numFmtId="0" fontId="3" fillId="4" borderId="0" xfId="1" applyFont="1" applyFill="1" applyAlignment="1">
      <alignment horizontal="center"/>
    </xf>
    <xf numFmtId="0" fontId="7" fillId="6" borderId="2" xfId="1" applyFont="1" applyFill="1" applyBorder="1" applyAlignment="1">
      <alignment horizontal="center" vertical="center" wrapText="1"/>
    </xf>
    <xf numFmtId="0" fontId="8" fillId="7" borderId="3" xfId="1" applyFont="1" applyFill="1" applyBorder="1"/>
    <xf numFmtId="0" fontId="8" fillId="7" borderId="4" xfId="1" applyFont="1" applyFill="1" applyBorder="1"/>
    <xf numFmtId="0" fontId="8" fillId="7" borderId="5" xfId="1" applyFont="1" applyFill="1" applyBorder="1"/>
    <xf numFmtId="0" fontId="13" fillId="0" borderId="0" xfId="0" applyFont="1" applyAlignment="1">
      <alignment horizontal="left" vertical="center" wrapText="1"/>
    </xf>
    <xf numFmtId="0" fontId="13" fillId="0" borderId="0" xfId="0" applyFont="1" applyAlignment="1">
      <alignment vertical="center"/>
    </xf>
    <xf numFmtId="0" fontId="13" fillId="0" borderId="0" xfId="0" applyFont="1" applyAlignment="1">
      <alignment horizontal="center" vertical="center" wrapText="1"/>
    </xf>
    <xf numFmtId="0" fontId="14" fillId="0" borderId="0" xfId="0" applyFont="1"/>
    <xf numFmtId="0" fontId="16" fillId="0" borderId="0" xfId="0" applyFont="1" applyAlignment="1">
      <alignment horizontal="center"/>
    </xf>
    <xf numFmtId="0" fontId="19" fillId="22" borderId="0" xfId="0" applyFont="1" applyFill="1" applyAlignment="1">
      <alignment horizontal="center"/>
    </xf>
    <xf numFmtId="0" fontId="19" fillId="22" borderId="21" xfId="0" applyFont="1" applyFill="1" applyBorder="1" applyAlignment="1">
      <alignment horizontal="center"/>
    </xf>
    <xf numFmtId="0" fontId="24" fillId="0" borderId="0" xfId="0" applyFont="1" applyAlignment="1">
      <alignment horizontal="center" vertical="center" wrapText="1"/>
    </xf>
    <xf numFmtId="0" fontId="19" fillId="7" borderId="0" xfId="0" applyFont="1" applyFill="1" applyAlignment="1">
      <alignment horizontal="center" wrapText="1"/>
    </xf>
    <xf numFmtId="0" fontId="19" fillId="7" borderId="0" xfId="0" applyFont="1" applyFill="1" applyAlignment="1">
      <alignment horizontal="center"/>
    </xf>
    <xf numFmtId="0" fontId="2" fillId="0" borderId="6" xfId="0" applyFont="1" applyBorder="1" applyAlignment="1">
      <alignment horizontal="left"/>
    </xf>
    <xf numFmtId="0" fontId="9" fillId="0" borderId="7" xfId="0" applyFont="1" applyBorder="1"/>
    <xf numFmtId="0" fontId="26" fillId="0" borderId="0" xfId="0" applyFont="1" applyAlignment="1">
      <alignment horizontal="center"/>
    </xf>
    <xf numFmtId="0" fontId="4" fillId="6" borderId="2" xfId="0" applyFont="1" applyFill="1" applyBorder="1" applyAlignment="1">
      <alignment horizontal="center" vertical="center" wrapText="1"/>
    </xf>
    <xf numFmtId="0" fontId="2" fillId="7" borderId="3" xfId="0" applyFont="1" applyFill="1" applyBorder="1"/>
    <xf numFmtId="0" fontId="2" fillId="7" borderId="4" xfId="0" applyFont="1" applyFill="1" applyBorder="1"/>
    <xf numFmtId="0" fontId="2" fillId="7" borderId="5" xfId="0" applyFont="1" applyFill="1" applyBorder="1"/>
    <xf numFmtId="0" fontId="4" fillId="6" borderId="6" xfId="0" applyFont="1" applyFill="1" applyBorder="1" applyAlignment="1">
      <alignment horizontal="center" vertical="center"/>
    </xf>
    <xf numFmtId="0" fontId="2" fillId="7" borderId="7" xfId="0" applyFont="1" applyFill="1" applyBorder="1"/>
    <xf numFmtId="0" fontId="2" fillId="0" borderId="6" xfId="0" applyFont="1" applyBorder="1" applyAlignment="1">
      <alignment horizontal="left" vertical="center"/>
    </xf>
    <xf numFmtId="3" fontId="4" fillId="11" borderId="11" xfId="0" applyNumberFormat="1" applyFont="1" applyFill="1" applyBorder="1" applyProtection="1">
      <protection hidden="1"/>
    </xf>
    <xf numFmtId="9" fontId="2" fillId="0" borderId="1" xfId="4" applyFont="1" applyBorder="1" applyAlignment="1">
      <alignment horizontal="center"/>
    </xf>
    <xf numFmtId="9" fontId="10" fillId="0" borderId="0" xfId="4" applyFont="1" applyProtection="1">
      <protection hidden="1"/>
    </xf>
  </cellXfs>
  <cellStyles count="5">
    <cellStyle name="Millares" xfId="3" builtinId="3"/>
    <cellStyle name="Millares 2" xfId="2" xr:uid="{547201D8-A731-43D0-A561-3FC410D79E7B}"/>
    <cellStyle name="Normal" xfId="0" builtinId="0"/>
    <cellStyle name="Normal 2" xfId="1" xr:uid="{5A95DFBE-C856-4934-BED8-394E18052954}"/>
    <cellStyle name="Porcentaje" xfId="4" builtinId="5"/>
  </cellStyles>
  <dxfs count="0"/>
  <tableStyles count="0" defaultTableStyle="TableStyleMedium2" defaultPivotStyle="PivotStyleLight16"/>
  <colors>
    <mruColors>
      <color rgb="FFDAC9DF"/>
      <color rgb="FF9CE0DB"/>
      <color rgb="FFD5EAFF"/>
      <color rgb="FFFFB9BB"/>
      <color rgb="FFFF7C80"/>
      <color rgb="FFCCCCFF"/>
      <color rgb="FFD9B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289560</xdr:colOff>
      <xdr:row>0</xdr:row>
      <xdr:rowOff>0</xdr:rowOff>
    </xdr:from>
    <xdr:to>
      <xdr:col>0</xdr:col>
      <xdr:colOff>457200</xdr:colOff>
      <xdr:row>12</xdr:row>
      <xdr:rowOff>15240</xdr:rowOff>
    </xdr:to>
    <xdr:sp macro="" textlink="">
      <xdr:nvSpPr>
        <xdr:cNvPr id="2" name="Flecha: hacia abajo 1">
          <a:extLst>
            <a:ext uri="{FF2B5EF4-FFF2-40B4-BE49-F238E27FC236}">
              <a16:creationId xmlns:a16="http://schemas.microsoft.com/office/drawing/2014/main" id="{F0F9D47E-D388-9E74-6DB4-C0FDFF9D9E68}"/>
            </a:ext>
          </a:extLst>
        </xdr:cNvPr>
        <xdr:cNvSpPr/>
      </xdr:nvSpPr>
      <xdr:spPr>
        <a:xfrm>
          <a:off x="289560" y="0"/>
          <a:ext cx="167640" cy="3368040"/>
        </a:xfrm>
        <a:prstGeom prst="downArrow">
          <a:avLst/>
        </a:prstGeom>
        <a:solidFill>
          <a:srgbClr val="D9B3FF"/>
        </a:solidFill>
        <a:ln>
          <a:solidFill>
            <a:srgbClr val="D9B3FF"/>
          </a:solidFill>
        </a:ln>
        <a:effectLst>
          <a:outerShdw blurRad="63500" sx="102000" sy="102000" algn="ctr"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586740</xdr:colOff>
      <xdr:row>0</xdr:row>
      <xdr:rowOff>7620</xdr:rowOff>
    </xdr:from>
    <xdr:to>
      <xdr:col>11</xdr:col>
      <xdr:colOff>754380</xdr:colOff>
      <xdr:row>14</xdr:row>
      <xdr:rowOff>53340</xdr:rowOff>
    </xdr:to>
    <xdr:sp macro="" textlink="">
      <xdr:nvSpPr>
        <xdr:cNvPr id="2" name="Flecha: hacia abajo 1">
          <a:extLst>
            <a:ext uri="{FF2B5EF4-FFF2-40B4-BE49-F238E27FC236}">
              <a16:creationId xmlns:a16="http://schemas.microsoft.com/office/drawing/2014/main" id="{50ABDDBA-38F2-43A7-AF38-A4D3CDEA0C05}"/>
            </a:ext>
          </a:extLst>
        </xdr:cNvPr>
        <xdr:cNvSpPr/>
      </xdr:nvSpPr>
      <xdr:spPr>
        <a:xfrm>
          <a:off x="12816840" y="7620"/>
          <a:ext cx="167640" cy="3368040"/>
        </a:xfrm>
        <a:prstGeom prst="downArrow">
          <a:avLst/>
        </a:prstGeom>
        <a:solidFill>
          <a:srgbClr val="D9B3FF"/>
        </a:solidFill>
        <a:ln>
          <a:solidFill>
            <a:srgbClr val="D9B3FF"/>
          </a:solidFill>
        </a:ln>
        <a:effectLst>
          <a:outerShdw blurRad="63500" sx="102000" sy="102000" algn="ctr"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39F26-CD81-479E-9046-C02A85DDC71B}">
  <sheetPr>
    <tabColor rgb="FF0070C0"/>
  </sheetPr>
  <dimension ref="B2:H20"/>
  <sheetViews>
    <sheetView showGridLines="0" tabSelected="1" workbookViewId="0">
      <selection activeCell="B2" sqref="B2:H2"/>
    </sheetView>
  </sheetViews>
  <sheetFormatPr baseColWidth="10" defaultRowHeight="13.8" x14ac:dyDescent="0.25"/>
  <cols>
    <col min="1" max="1" width="11.5546875" style="24"/>
    <col min="2" max="2" width="91.21875" style="24" customWidth="1"/>
    <col min="3" max="7" width="11.5546875" style="24"/>
    <col min="8" max="8" width="9" style="24" customWidth="1"/>
    <col min="9" max="16384" width="11.5546875" style="24"/>
  </cols>
  <sheetData>
    <row r="2" spans="2:8" ht="32.4" customHeight="1" x14ac:dyDescent="0.25">
      <c r="B2" s="143" t="s">
        <v>60</v>
      </c>
      <c r="C2" s="143"/>
      <c r="D2" s="143"/>
      <c r="E2" s="143"/>
      <c r="F2" s="143"/>
      <c r="G2" s="143"/>
      <c r="H2" s="143"/>
    </row>
    <row r="3" spans="2:8" x14ac:dyDescent="0.25">
      <c r="B3" s="51"/>
    </row>
    <row r="4" spans="2:8" ht="32.4" customHeight="1" x14ac:dyDescent="0.25">
      <c r="B4" s="143" t="s">
        <v>59</v>
      </c>
      <c r="C4" s="143"/>
      <c r="D4" s="143"/>
      <c r="E4" s="143"/>
      <c r="F4" s="143"/>
      <c r="G4" s="143"/>
      <c r="H4" s="143"/>
    </row>
    <row r="6" spans="2:8" x14ac:dyDescent="0.25">
      <c r="B6" s="142" t="s">
        <v>61</v>
      </c>
      <c r="C6" s="142"/>
      <c r="D6" s="142"/>
      <c r="E6" s="142"/>
      <c r="F6" s="142"/>
      <c r="G6" s="142"/>
      <c r="H6" s="142"/>
    </row>
    <row r="7" spans="2:8" ht="29.4" customHeight="1" x14ac:dyDescent="0.25">
      <c r="B7" s="144" t="s">
        <v>57</v>
      </c>
      <c r="C7" s="144"/>
      <c r="D7" s="144"/>
      <c r="E7" s="144"/>
      <c r="F7" s="144"/>
      <c r="G7" s="144"/>
      <c r="H7" s="144"/>
    </row>
    <row r="9" spans="2:8" ht="59.4" customHeight="1" x14ac:dyDescent="0.25">
      <c r="B9" s="143" t="s">
        <v>58</v>
      </c>
      <c r="C9" s="143"/>
      <c r="D9" s="143"/>
      <c r="E9" s="143"/>
      <c r="F9" s="143"/>
      <c r="G9" s="143"/>
      <c r="H9" s="143"/>
    </row>
    <row r="11" spans="2:8" x14ac:dyDescent="0.25">
      <c r="B11" s="142" t="s">
        <v>62</v>
      </c>
      <c r="C11" s="142"/>
      <c r="D11" s="142"/>
      <c r="E11" s="142"/>
      <c r="F11" s="142"/>
      <c r="G11" s="142"/>
      <c r="H11" s="142"/>
    </row>
    <row r="13" spans="2:8" ht="29.4" customHeight="1" x14ac:dyDescent="0.25">
      <c r="B13" s="144" t="s">
        <v>63</v>
      </c>
      <c r="C13" s="144"/>
      <c r="D13" s="144"/>
      <c r="E13" s="144"/>
      <c r="F13" s="144"/>
      <c r="G13" s="144"/>
      <c r="H13" s="144"/>
    </row>
    <row r="16" spans="2:8" ht="43.2" customHeight="1" x14ac:dyDescent="0.25">
      <c r="B16" s="141" t="s">
        <v>88</v>
      </c>
      <c r="C16" s="141"/>
      <c r="D16" s="141"/>
      <c r="E16" s="141"/>
      <c r="F16" s="141"/>
      <c r="G16" s="141"/>
      <c r="H16" s="141"/>
    </row>
    <row r="18" spans="2:8" ht="30" customHeight="1" x14ac:dyDescent="0.25">
      <c r="B18" s="141" t="s">
        <v>89</v>
      </c>
      <c r="C18" s="141"/>
      <c r="D18" s="141"/>
      <c r="E18" s="141"/>
      <c r="F18" s="141"/>
      <c r="G18" s="141"/>
      <c r="H18" s="141"/>
    </row>
    <row r="20" spans="2:8" ht="60" customHeight="1" x14ac:dyDescent="0.25">
      <c r="B20" s="141" t="s">
        <v>64</v>
      </c>
      <c r="C20" s="141"/>
      <c r="D20" s="141"/>
      <c r="E20" s="141"/>
      <c r="F20" s="141"/>
      <c r="G20" s="141"/>
      <c r="H20" s="141"/>
    </row>
  </sheetData>
  <sheetProtection algorithmName="SHA-512" hashValue="G5qggSsV631rI70fgHZztEBpiaisGkqqhcIWaQU2C2Py1s+AGvnXxzJyXeW4IqgSb5WTTlJqUvELC331Zs2+9A==" saltValue="o6dGi8KjJAOJT7CE/vRLpQ==" spinCount="100000" sheet="1" objects="1" scenarios="1"/>
  <mergeCells count="10">
    <mergeCell ref="B18:H18"/>
    <mergeCell ref="B20:H20"/>
    <mergeCell ref="B11:H11"/>
    <mergeCell ref="B6:H6"/>
    <mergeCell ref="B2:H2"/>
    <mergeCell ref="B4:H4"/>
    <mergeCell ref="B7:H7"/>
    <mergeCell ref="B9:H9"/>
    <mergeCell ref="B13:H13"/>
    <mergeCell ref="B16:H16"/>
  </mergeCells>
  <pageMargins left="0.7" right="0.7" top="0.75" bottom="0.75" header="0.3" footer="0.3"/>
  <pageSetup orientation="portrait" verticalDpi="0" r:id="rId1"/>
  <drawing r:id="rId2"/>
  <picture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46176-D83F-4822-BA89-F90C256A0421}">
  <sheetPr>
    <tabColor rgb="FFDAC9DF"/>
  </sheetPr>
  <dimension ref="A1:K987"/>
  <sheetViews>
    <sheetView showGridLines="0" zoomScaleNormal="100" workbookViewId="0">
      <selection activeCell="C18" sqref="C18"/>
    </sheetView>
  </sheetViews>
  <sheetFormatPr baseColWidth="10" defaultColWidth="14.44140625" defaultRowHeight="15" customHeight="1" x14ac:dyDescent="0.3"/>
  <cols>
    <col min="1" max="1" width="27.33203125" style="1" bestFit="1" customWidth="1"/>
    <col min="2" max="2" width="29.44140625" style="1" customWidth="1"/>
    <col min="3" max="4" width="10.77734375" style="1" customWidth="1"/>
    <col min="5" max="5" width="17.6640625" style="1" bestFit="1" customWidth="1"/>
    <col min="6" max="6" width="11.109375" style="1" customWidth="1"/>
    <col min="7" max="7" width="13.21875" style="1" bestFit="1" customWidth="1"/>
    <col min="8" max="8" width="15.5546875" style="1" customWidth="1"/>
    <col min="9" max="9" width="11.44140625" style="1" bestFit="1" customWidth="1"/>
    <col min="10" max="26" width="10.77734375" style="1" customWidth="1"/>
    <col min="27" max="16384" width="14.44140625" style="1"/>
  </cols>
  <sheetData>
    <row r="1" spans="1:11" ht="22.8" x14ac:dyDescent="0.4">
      <c r="A1" s="153" t="s">
        <v>0</v>
      </c>
      <c r="B1" s="153"/>
      <c r="C1" s="153"/>
      <c r="D1" s="153"/>
      <c r="E1" s="153"/>
      <c r="F1" s="153"/>
      <c r="G1" s="153"/>
      <c r="H1" s="153"/>
    </row>
    <row r="2" spans="1:11" ht="15.6" x14ac:dyDescent="0.3">
      <c r="A2" s="3"/>
      <c r="B2" s="4"/>
    </row>
    <row r="3" spans="1:11" ht="14.25" customHeight="1" x14ac:dyDescent="0.3">
      <c r="A3" s="5" t="s">
        <v>22</v>
      </c>
      <c r="B3" s="5" t="s">
        <v>2</v>
      </c>
    </row>
    <row r="4" spans="1:11" ht="14.25" customHeight="1" x14ac:dyDescent="0.3">
      <c r="A4" s="6" t="s">
        <v>90</v>
      </c>
      <c r="B4" s="54">
        <v>1000000</v>
      </c>
    </row>
    <row r="5" spans="1:11" ht="14.25" customHeight="1" x14ac:dyDescent="0.3">
      <c r="A5" s="6" t="s">
        <v>91</v>
      </c>
      <c r="B5" s="54">
        <v>0</v>
      </c>
    </row>
    <row r="6" spans="1:11" ht="14.25" customHeight="1" x14ac:dyDescent="0.3">
      <c r="A6" s="6" t="s">
        <v>92</v>
      </c>
      <c r="B6" s="54">
        <v>0</v>
      </c>
      <c r="D6" s="154" t="s">
        <v>3</v>
      </c>
      <c r="E6" s="155"/>
      <c r="F6" s="7">
        <f>10*49799</f>
        <v>497990</v>
      </c>
    </row>
    <row r="7" spans="1:11" ht="15.6" x14ac:dyDescent="0.3">
      <c r="A7" s="52" t="s">
        <v>4</v>
      </c>
      <c r="B7" s="140">
        <f>IF($B$4=0,IF($B$5=0,$B$6,$B$5),$B$4)</f>
        <v>1000000</v>
      </c>
      <c r="D7" s="156"/>
      <c r="E7" s="157"/>
      <c r="F7" s="7">
        <f>ROUND(F6,-3)</f>
        <v>498000</v>
      </c>
    </row>
    <row r="8" spans="1:11" ht="14.25" customHeight="1" x14ac:dyDescent="0.3">
      <c r="A8" s="57" t="s">
        <v>96</v>
      </c>
      <c r="B8" s="100">
        <v>45946</v>
      </c>
      <c r="C8" s="9"/>
    </row>
    <row r="9" spans="1:11" ht="14.25" customHeight="1" x14ac:dyDescent="0.3">
      <c r="A9" s="56" t="s">
        <v>97</v>
      </c>
      <c r="B9" s="55">
        <v>45979</v>
      </c>
      <c r="D9" s="10" t="s">
        <v>5</v>
      </c>
      <c r="E9" s="145" t="s">
        <v>6</v>
      </c>
      <c r="F9" s="146"/>
      <c r="G9" s="10" t="s">
        <v>7</v>
      </c>
      <c r="K9" s="134"/>
    </row>
    <row r="10" spans="1:11" ht="15.6" x14ac:dyDescent="0.3">
      <c r="B10" s="101">
        <f>IF(B9-B8&gt;0,ROUNDUP((DAYS360(B8,B9))/30,0),0)</f>
        <v>2</v>
      </c>
      <c r="D10" s="12">
        <v>1</v>
      </c>
      <c r="E10" s="147" t="s">
        <v>93</v>
      </c>
      <c r="F10" s="148"/>
      <c r="G10" s="13">
        <v>0.05</v>
      </c>
      <c r="K10" s="101"/>
    </row>
    <row r="11" spans="1:11" ht="14.25" customHeight="1" x14ac:dyDescent="0.3">
      <c r="A11" s="53" t="s">
        <v>8</v>
      </c>
      <c r="B11" s="102">
        <v>1</v>
      </c>
      <c r="C11" s="11">
        <f>CHOOSE($B$11,$G$10,$G$11,$G$12)</f>
        <v>0.05</v>
      </c>
      <c r="D11" s="12">
        <v>2</v>
      </c>
      <c r="E11" s="147" t="s">
        <v>94</v>
      </c>
      <c r="F11" s="148"/>
      <c r="G11" s="13">
        <v>5.0000000000000001E-3</v>
      </c>
      <c r="I11" s="133"/>
    </row>
    <row r="12" spans="1:11" ht="14.25" customHeight="1" x14ac:dyDescent="0.3">
      <c r="A12" s="8"/>
      <c r="B12" s="9"/>
      <c r="C12" s="14"/>
      <c r="D12" s="12">
        <v>3</v>
      </c>
      <c r="E12" s="147" t="s">
        <v>95</v>
      </c>
      <c r="F12" s="148"/>
      <c r="G12" s="13">
        <v>0.01</v>
      </c>
      <c r="I12" s="133"/>
    </row>
    <row r="13" spans="1:11" ht="14.25" customHeight="1" x14ac:dyDescent="0.3">
      <c r="A13" s="15" t="s">
        <v>11</v>
      </c>
      <c r="B13" s="137">
        <f>(B7*B10*C11)</f>
        <v>100000</v>
      </c>
      <c r="C13" s="14"/>
      <c r="I13" s="133"/>
    </row>
    <row r="14" spans="1:11" ht="15.6" x14ac:dyDescent="0.3">
      <c r="A14" s="8"/>
      <c r="B14" s="9"/>
      <c r="C14" s="14"/>
      <c r="D14" s="10" t="s">
        <v>5</v>
      </c>
      <c r="E14" s="145" t="s">
        <v>6</v>
      </c>
      <c r="F14" s="146"/>
      <c r="G14" s="10" t="s">
        <v>7</v>
      </c>
    </row>
    <row r="15" spans="1:11" ht="14.25" customHeight="1" x14ac:dyDescent="0.3">
      <c r="A15" s="58" t="s">
        <v>23</v>
      </c>
      <c r="B15" s="103">
        <v>2</v>
      </c>
      <c r="C15" s="16">
        <f>CHOOSE($B$15,$G$15,$G$16,G17)</f>
        <v>0.75</v>
      </c>
      <c r="D15" s="12">
        <v>1</v>
      </c>
      <c r="E15" s="147" t="s">
        <v>24</v>
      </c>
      <c r="F15" s="148"/>
      <c r="G15" s="17">
        <v>0.5</v>
      </c>
    </row>
    <row r="16" spans="1:11" ht="14.25" customHeight="1" x14ac:dyDescent="0.3">
      <c r="A16" s="8"/>
      <c r="B16" s="9"/>
      <c r="C16" s="14"/>
      <c r="D16" s="19">
        <v>2</v>
      </c>
      <c r="E16" s="149" t="s">
        <v>25</v>
      </c>
      <c r="F16" s="150"/>
      <c r="G16" s="20">
        <v>0.75</v>
      </c>
    </row>
    <row r="17" spans="1:7" ht="14.25" customHeight="1" x14ac:dyDescent="0.3">
      <c r="A17" s="18" t="s">
        <v>15</v>
      </c>
      <c r="B17" s="138">
        <f>+B13*C15</f>
        <v>75000</v>
      </c>
      <c r="C17" s="14"/>
      <c r="D17" s="19">
        <v>3</v>
      </c>
      <c r="E17" s="149" t="s">
        <v>98</v>
      </c>
      <c r="F17" s="150"/>
      <c r="G17" s="20">
        <v>0</v>
      </c>
    </row>
    <row r="18" spans="1:7" ht="14.25" customHeight="1" x14ac:dyDescent="0.3">
      <c r="A18" s="8"/>
      <c r="B18" s="9"/>
    </row>
    <row r="19" spans="1:7" ht="14.25" customHeight="1" x14ac:dyDescent="0.3">
      <c r="A19" s="21" t="s">
        <v>17</v>
      </c>
      <c r="B19" s="139">
        <f>IF(OR(B17=0), IF(B13 &lt; F7, F7, B1+B13), IF(B17 &lt; F7, F7, B17))</f>
        <v>498000</v>
      </c>
      <c r="D19" s="73"/>
      <c r="E19" s="73"/>
      <c r="F19" s="73"/>
      <c r="G19" s="73"/>
    </row>
    <row r="20" spans="1:7" ht="14.25" customHeight="1" x14ac:dyDescent="0.3">
      <c r="B20" s="2"/>
      <c r="E20" s="151"/>
      <c r="F20" s="152"/>
      <c r="G20" s="74"/>
    </row>
    <row r="21" spans="1:7" ht="14.25" customHeight="1" x14ac:dyDescent="0.3">
      <c r="B21" s="2"/>
    </row>
    <row r="22" spans="1:7" ht="14.25" customHeight="1" x14ac:dyDescent="0.3">
      <c r="A22" s="22" t="s">
        <v>26</v>
      </c>
      <c r="B22" s="104">
        <f>B17</f>
        <v>75000</v>
      </c>
    </row>
    <row r="23" spans="1:7" ht="14.25" customHeight="1" x14ac:dyDescent="0.3">
      <c r="B23" s="2"/>
    </row>
    <row r="24" spans="1:7" ht="14.25" customHeight="1" x14ac:dyDescent="0.3">
      <c r="A24" s="136" t="s">
        <v>27</v>
      </c>
      <c r="B24" s="135">
        <f>B19</f>
        <v>498000</v>
      </c>
    </row>
    <row r="25" spans="1:7" ht="14.25" customHeight="1" x14ac:dyDescent="0.3">
      <c r="B25" s="2"/>
    </row>
    <row r="26" spans="1:7" ht="14.25" customHeight="1" x14ac:dyDescent="0.3">
      <c r="B26" s="2"/>
    </row>
    <row r="27" spans="1:7" ht="14.25" customHeight="1" x14ac:dyDescent="0.3">
      <c r="B27" s="2"/>
    </row>
    <row r="28" spans="1:7" ht="14.25" customHeight="1" x14ac:dyDescent="0.3">
      <c r="B28" s="2"/>
    </row>
    <row r="29" spans="1:7" ht="14.25" customHeight="1" x14ac:dyDescent="0.3">
      <c r="B29" s="2"/>
    </row>
    <row r="30" spans="1:7" ht="14.25" customHeight="1" x14ac:dyDescent="0.3">
      <c r="B30" s="2"/>
    </row>
    <row r="31" spans="1:7" ht="14.25" customHeight="1" x14ac:dyDescent="0.3">
      <c r="B31" s="2"/>
    </row>
    <row r="32" spans="1:7" ht="14.25" customHeight="1" x14ac:dyDescent="0.3">
      <c r="B32" s="2"/>
    </row>
    <row r="33" spans="2:2" ht="14.25" customHeight="1" x14ac:dyDescent="0.3">
      <c r="B33" s="2"/>
    </row>
    <row r="34" spans="2:2" ht="14.25" customHeight="1" x14ac:dyDescent="0.3">
      <c r="B34" s="2"/>
    </row>
    <row r="35" spans="2:2" ht="14.25" customHeight="1" x14ac:dyDescent="0.3">
      <c r="B35" s="2"/>
    </row>
    <row r="36" spans="2:2" ht="14.25" customHeight="1" x14ac:dyDescent="0.3">
      <c r="B36" s="2"/>
    </row>
    <row r="37" spans="2:2" ht="14.25" customHeight="1" x14ac:dyDescent="0.3">
      <c r="B37" s="2"/>
    </row>
    <row r="38" spans="2:2" ht="14.25" customHeight="1" x14ac:dyDescent="0.3">
      <c r="B38" s="2"/>
    </row>
    <row r="39" spans="2:2" ht="14.25" customHeight="1" x14ac:dyDescent="0.3">
      <c r="B39" s="2"/>
    </row>
    <row r="40" spans="2:2" ht="14.25" customHeight="1" x14ac:dyDescent="0.3">
      <c r="B40" s="2"/>
    </row>
    <row r="41" spans="2:2" ht="14.25" customHeight="1" x14ac:dyDescent="0.3">
      <c r="B41" s="2"/>
    </row>
    <row r="42" spans="2:2" ht="14.25" customHeight="1" x14ac:dyDescent="0.3">
      <c r="B42" s="2"/>
    </row>
    <row r="43" spans="2:2" ht="14.25" customHeight="1" x14ac:dyDescent="0.3">
      <c r="B43" s="2"/>
    </row>
    <row r="44" spans="2:2" ht="14.25" customHeight="1" x14ac:dyDescent="0.3">
      <c r="B44" s="2"/>
    </row>
    <row r="45" spans="2:2" ht="14.25" customHeight="1" x14ac:dyDescent="0.3">
      <c r="B45" s="2"/>
    </row>
    <row r="46" spans="2:2" ht="14.25" customHeight="1" x14ac:dyDescent="0.3">
      <c r="B46" s="2"/>
    </row>
    <row r="47" spans="2:2" ht="14.25" customHeight="1" x14ac:dyDescent="0.3">
      <c r="B47" s="2"/>
    </row>
    <row r="48" spans="2:2" ht="14.25" customHeight="1" x14ac:dyDescent="0.3">
      <c r="B48" s="2"/>
    </row>
    <row r="49" spans="2:2" ht="14.25" customHeight="1" x14ac:dyDescent="0.3">
      <c r="B49" s="2"/>
    </row>
    <row r="50" spans="2:2" ht="14.25" customHeight="1" x14ac:dyDescent="0.3">
      <c r="B50" s="2"/>
    </row>
    <row r="51" spans="2:2" ht="14.25" customHeight="1" x14ac:dyDescent="0.3">
      <c r="B51" s="2"/>
    </row>
    <row r="52" spans="2:2" ht="14.25" customHeight="1" x14ac:dyDescent="0.3">
      <c r="B52" s="2"/>
    </row>
    <row r="53" spans="2:2" ht="14.25" customHeight="1" x14ac:dyDescent="0.3">
      <c r="B53" s="2"/>
    </row>
    <row r="54" spans="2:2" ht="14.25" customHeight="1" x14ac:dyDescent="0.3">
      <c r="B54" s="2"/>
    </row>
    <row r="55" spans="2:2" ht="14.25" customHeight="1" x14ac:dyDescent="0.3">
      <c r="B55" s="2"/>
    </row>
    <row r="56" spans="2:2" ht="14.25" customHeight="1" x14ac:dyDescent="0.3">
      <c r="B56" s="2"/>
    </row>
    <row r="57" spans="2:2" ht="14.25" customHeight="1" x14ac:dyDescent="0.3">
      <c r="B57" s="2"/>
    </row>
    <row r="58" spans="2:2" ht="14.25" customHeight="1" x14ac:dyDescent="0.3">
      <c r="B58" s="2"/>
    </row>
    <row r="59" spans="2:2" ht="14.25" customHeight="1" x14ac:dyDescent="0.3">
      <c r="B59" s="2"/>
    </row>
    <row r="60" spans="2:2" ht="14.25" customHeight="1" x14ac:dyDescent="0.3">
      <c r="B60" s="2"/>
    </row>
    <row r="61" spans="2:2" ht="14.25" customHeight="1" x14ac:dyDescent="0.3">
      <c r="B61" s="2"/>
    </row>
    <row r="62" spans="2:2" ht="14.25" customHeight="1" x14ac:dyDescent="0.3">
      <c r="B62" s="2"/>
    </row>
    <row r="63" spans="2:2" ht="14.25" customHeight="1" x14ac:dyDescent="0.3">
      <c r="B63" s="2"/>
    </row>
    <row r="64" spans="2:2" ht="14.25" customHeight="1" x14ac:dyDescent="0.3">
      <c r="B64" s="2"/>
    </row>
    <row r="65" spans="2:2" ht="14.25" customHeight="1" x14ac:dyDescent="0.3">
      <c r="B65" s="2"/>
    </row>
    <row r="66" spans="2:2" ht="14.25" customHeight="1" x14ac:dyDescent="0.3">
      <c r="B66" s="2"/>
    </row>
    <row r="67" spans="2:2" ht="14.25" customHeight="1" x14ac:dyDescent="0.3">
      <c r="B67" s="2"/>
    </row>
    <row r="68" spans="2:2" ht="14.25" customHeight="1" x14ac:dyDescent="0.3">
      <c r="B68" s="2"/>
    </row>
    <row r="69" spans="2:2" ht="14.25" customHeight="1" x14ac:dyDescent="0.3">
      <c r="B69" s="2"/>
    </row>
    <row r="70" spans="2:2" ht="14.25" customHeight="1" x14ac:dyDescent="0.3">
      <c r="B70" s="2"/>
    </row>
    <row r="71" spans="2:2" ht="14.25" customHeight="1" x14ac:dyDescent="0.3">
      <c r="B71" s="2"/>
    </row>
    <row r="72" spans="2:2" ht="14.25" customHeight="1" x14ac:dyDescent="0.3">
      <c r="B72" s="2"/>
    </row>
    <row r="73" spans="2:2" ht="14.25" customHeight="1" x14ac:dyDescent="0.3">
      <c r="B73" s="2"/>
    </row>
    <row r="74" spans="2:2" ht="14.25" customHeight="1" x14ac:dyDescent="0.3">
      <c r="B74" s="2"/>
    </row>
    <row r="75" spans="2:2" ht="14.25" customHeight="1" x14ac:dyDescent="0.3">
      <c r="B75" s="2"/>
    </row>
    <row r="76" spans="2:2" ht="14.25" customHeight="1" x14ac:dyDescent="0.3">
      <c r="B76" s="2"/>
    </row>
    <row r="77" spans="2:2" ht="14.25" customHeight="1" x14ac:dyDescent="0.3">
      <c r="B77" s="2"/>
    </row>
    <row r="78" spans="2:2" ht="14.25" customHeight="1" x14ac:dyDescent="0.3">
      <c r="B78" s="2"/>
    </row>
    <row r="79" spans="2:2" ht="14.25" customHeight="1" x14ac:dyDescent="0.3">
      <c r="B79" s="2"/>
    </row>
    <row r="80" spans="2:2" ht="14.25" customHeight="1" x14ac:dyDescent="0.3">
      <c r="B80" s="2"/>
    </row>
    <row r="81" spans="2:2" ht="14.25" customHeight="1" x14ac:dyDescent="0.3">
      <c r="B81" s="2"/>
    </row>
    <row r="82" spans="2:2" ht="14.25" customHeight="1" x14ac:dyDescent="0.3">
      <c r="B82" s="2"/>
    </row>
    <row r="83" spans="2:2" ht="14.25" customHeight="1" x14ac:dyDescent="0.3">
      <c r="B83" s="2"/>
    </row>
    <row r="84" spans="2:2" ht="14.25" customHeight="1" x14ac:dyDescent="0.3">
      <c r="B84" s="2"/>
    </row>
    <row r="85" spans="2:2" ht="14.25" customHeight="1" x14ac:dyDescent="0.3">
      <c r="B85" s="2"/>
    </row>
    <row r="86" spans="2:2" ht="14.25" customHeight="1" x14ac:dyDescent="0.3">
      <c r="B86" s="2"/>
    </row>
    <row r="87" spans="2:2" ht="14.25" customHeight="1" x14ac:dyDescent="0.3">
      <c r="B87" s="2"/>
    </row>
    <row r="88" spans="2:2" ht="14.25" customHeight="1" x14ac:dyDescent="0.3">
      <c r="B88" s="2"/>
    </row>
    <row r="89" spans="2:2" ht="14.25" customHeight="1" x14ac:dyDescent="0.3">
      <c r="B89" s="2"/>
    </row>
    <row r="90" spans="2:2" ht="14.25" customHeight="1" x14ac:dyDescent="0.3">
      <c r="B90" s="2"/>
    </row>
    <row r="91" spans="2:2" ht="14.25" customHeight="1" x14ac:dyDescent="0.3">
      <c r="B91" s="2"/>
    </row>
    <row r="92" spans="2:2" ht="14.25" customHeight="1" x14ac:dyDescent="0.3">
      <c r="B92" s="2"/>
    </row>
    <row r="93" spans="2:2" ht="14.25" customHeight="1" x14ac:dyDescent="0.3">
      <c r="B93" s="2"/>
    </row>
    <row r="94" spans="2:2" ht="14.25" customHeight="1" x14ac:dyDescent="0.3">
      <c r="B94" s="2"/>
    </row>
    <row r="95" spans="2:2" ht="14.25" customHeight="1" x14ac:dyDescent="0.3">
      <c r="B95" s="2"/>
    </row>
    <row r="96" spans="2:2" ht="14.25" customHeight="1" x14ac:dyDescent="0.3">
      <c r="B96" s="2"/>
    </row>
    <row r="97" spans="2:2" ht="14.25" customHeight="1" x14ac:dyDescent="0.3">
      <c r="B97" s="2"/>
    </row>
    <row r="98" spans="2:2" ht="14.25" customHeight="1" x14ac:dyDescent="0.3">
      <c r="B98" s="2"/>
    </row>
    <row r="99" spans="2:2" ht="14.25" customHeight="1" x14ac:dyDescent="0.3">
      <c r="B99" s="2"/>
    </row>
    <row r="100" spans="2:2" ht="14.25" customHeight="1" x14ac:dyDescent="0.3">
      <c r="B100" s="2"/>
    </row>
    <row r="101" spans="2:2" ht="14.25" customHeight="1" x14ac:dyDescent="0.3">
      <c r="B101" s="2"/>
    </row>
    <row r="102" spans="2:2" ht="14.25" customHeight="1" x14ac:dyDescent="0.3">
      <c r="B102" s="2"/>
    </row>
    <row r="103" spans="2:2" ht="14.25" customHeight="1" x14ac:dyDescent="0.3">
      <c r="B103" s="2"/>
    </row>
    <row r="104" spans="2:2" ht="14.25" customHeight="1" x14ac:dyDescent="0.3">
      <c r="B104" s="2"/>
    </row>
    <row r="105" spans="2:2" ht="14.25" customHeight="1" x14ac:dyDescent="0.3">
      <c r="B105" s="2"/>
    </row>
    <row r="106" spans="2:2" ht="14.25" customHeight="1" x14ac:dyDescent="0.3">
      <c r="B106" s="2"/>
    </row>
    <row r="107" spans="2:2" ht="14.25" customHeight="1" x14ac:dyDescent="0.3">
      <c r="B107" s="2"/>
    </row>
    <row r="108" spans="2:2" ht="14.25" customHeight="1" x14ac:dyDescent="0.3">
      <c r="B108" s="2"/>
    </row>
    <row r="109" spans="2:2" ht="14.25" customHeight="1" x14ac:dyDescent="0.3">
      <c r="B109" s="2"/>
    </row>
    <row r="110" spans="2:2" ht="14.25" customHeight="1" x14ac:dyDescent="0.3">
      <c r="B110" s="2"/>
    </row>
    <row r="111" spans="2:2" ht="14.25" customHeight="1" x14ac:dyDescent="0.3">
      <c r="B111" s="2"/>
    </row>
    <row r="112" spans="2:2" ht="14.25" customHeight="1" x14ac:dyDescent="0.3">
      <c r="B112" s="2"/>
    </row>
    <row r="113" spans="2:2" ht="14.25" customHeight="1" x14ac:dyDescent="0.3">
      <c r="B113" s="2"/>
    </row>
    <row r="114" spans="2:2" ht="14.25" customHeight="1" x14ac:dyDescent="0.3">
      <c r="B114" s="2"/>
    </row>
    <row r="115" spans="2:2" ht="14.25" customHeight="1" x14ac:dyDescent="0.3">
      <c r="B115" s="2"/>
    </row>
    <row r="116" spans="2:2" ht="14.25" customHeight="1" x14ac:dyDescent="0.3">
      <c r="B116" s="2"/>
    </row>
    <row r="117" spans="2:2" ht="14.25" customHeight="1" x14ac:dyDescent="0.3">
      <c r="B117" s="2"/>
    </row>
    <row r="118" spans="2:2" ht="14.25" customHeight="1" x14ac:dyDescent="0.3">
      <c r="B118" s="2"/>
    </row>
    <row r="119" spans="2:2" ht="14.25" customHeight="1" x14ac:dyDescent="0.3">
      <c r="B119" s="2"/>
    </row>
    <row r="120" spans="2:2" ht="14.25" customHeight="1" x14ac:dyDescent="0.3">
      <c r="B120" s="2"/>
    </row>
    <row r="121" spans="2:2" ht="14.25" customHeight="1" x14ac:dyDescent="0.3">
      <c r="B121" s="2"/>
    </row>
    <row r="122" spans="2:2" ht="14.25" customHeight="1" x14ac:dyDescent="0.3">
      <c r="B122" s="2"/>
    </row>
    <row r="123" spans="2:2" ht="14.25" customHeight="1" x14ac:dyDescent="0.3">
      <c r="B123" s="2"/>
    </row>
    <row r="124" spans="2:2" ht="14.25" customHeight="1" x14ac:dyDescent="0.3">
      <c r="B124" s="2"/>
    </row>
    <row r="125" spans="2:2" ht="14.25" customHeight="1" x14ac:dyDescent="0.3">
      <c r="B125" s="2"/>
    </row>
    <row r="126" spans="2:2" ht="14.25" customHeight="1" x14ac:dyDescent="0.3">
      <c r="B126" s="2"/>
    </row>
    <row r="127" spans="2:2" ht="14.25" customHeight="1" x14ac:dyDescent="0.3">
      <c r="B127" s="2"/>
    </row>
    <row r="128" spans="2:2" ht="14.25" customHeight="1" x14ac:dyDescent="0.3">
      <c r="B128" s="2"/>
    </row>
    <row r="129" spans="2:2" ht="14.25" customHeight="1" x14ac:dyDescent="0.3">
      <c r="B129" s="2"/>
    </row>
    <row r="130" spans="2:2" ht="14.25" customHeight="1" x14ac:dyDescent="0.3">
      <c r="B130" s="2"/>
    </row>
    <row r="131" spans="2:2" ht="14.25" customHeight="1" x14ac:dyDescent="0.3">
      <c r="B131" s="2"/>
    </row>
    <row r="132" spans="2:2" ht="14.25" customHeight="1" x14ac:dyDescent="0.3">
      <c r="B132" s="2"/>
    </row>
    <row r="133" spans="2:2" ht="14.25" customHeight="1" x14ac:dyDescent="0.3">
      <c r="B133" s="2"/>
    </row>
    <row r="134" spans="2:2" ht="14.25" customHeight="1" x14ac:dyDescent="0.3">
      <c r="B134" s="2"/>
    </row>
    <row r="135" spans="2:2" ht="14.25" customHeight="1" x14ac:dyDescent="0.3">
      <c r="B135" s="2"/>
    </row>
    <row r="136" spans="2:2" ht="14.25" customHeight="1" x14ac:dyDescent="0.3">
      <c r="B136" s="2"/>
    </row>
    <row r="137" spans="2:2" ht="14.25" customHeight="1" x14ac:dyDescent="0.3">
      <c r="B137" s="2"/>
    </row>
    <row r="138" spans="2:2" ht="14.25" customHeight="1" x14ac:dyDescent="0.3">
      <c r="B138" s="2"/>
    </row>
    <row r="139" spans="2:2" ht="14.25" customHeight="1" x14ac:dyDescent="0.3">
      <c r="B139" s="2"/>
    </row>
    <row r="140" spans="2:2" ht="14.25" customHeight="1" x14ac:dyDescent="0.3">
      <c r="B140" s="2"/>
    </row>
    <row r="141" spans="2:2" ht="14.25" customHeight="1" x14ac:dyDescent="0.3">
      <c r="B141" s="2"/>
    </row>
    <row r="142" spans="2:2" ht="14.25" customHeight="1" x14ac:dyDescent="0.3">
      <c r="B142" s="2"/>
    </row>
    <row r="143" spans="2:2" ht="14.25" customHeight="1" x14ac:dyDescent="0.3">
      <c r="B143" s="2"/>
    </row>
    <row r="144" spans="2:2" ht="14.25" customHeight="1" x14ac:dyDescent="0.3">
      <c r="B144" s="2"/>
    </row>
    <row r="145" spans="2:2" ht="14.25" customHeight="1" x14ac:dyDescent="0.3">
      <c r="B145" s="2"/>
    </row>
    <row r="146" spans="2:2" ht="14.25" customHeight="1" x14ac:dyDescent="0.3">
      <c r="B146" s="2"/>
    </row>
    <row r="147" spans="2:2" ht="14.25" customHeight="1" x14ac:dyDescent="0.3">
      <c r="B147" s="2"/>
    </row>
    <row r="148" spans="2:2" ht="14.25" customHeight="1" x14ac:dyDescent="0.3">
      <c r="B148" s="2"/>
    </row>
    <row r="149" spans="2:2" ht="14.25" customHeight="1" x14ac:dyDescent="0.3">
      <c r="B149" s="2"/>
    </row>
    <row r="150" spans="2:2" ht="14.25" customHeight="1" x14ac:dyDescent="0.3">
      <c r="B150" s="2"/>
    </row>
    <row r="151" spans="2:2" ht="14.25" customHeight="1" x14ac:dyDescent="0.3">
      <c r="B151" s="2"/>
    </row>
    <row r="152" spans="2:2" ht="14.25" customHeight="1" x14ac:dyDescent="0.3">
      <c r="B152" s="2"/>
    </row>
    <row r="153" spans="2:2" ht="14.25" customHeight="1" x14ac:dyDescent="0.3">
      <c r="B153" s="2"/>
    </row>
    <row r="154" spans="2:2" ht="14.25" customHeight="1" x14ac:dyDescent="0.3">
      <c r="B154" s="2"/>
    </row>
    <row r="155" spans="2:2" ht="14.25" customHeight="1" x14ac:dyDescent="0.3">
      <c r="B155" s="2"/>
    </row>
    <row r="156" spans="2:2" ht="14.25" customHeight="1" x14ac:dyDescent="0.3">
      <c r="B156" s="2"/>
    </row>
    <row r="157" spans="2:2" ht="14.25" customHeight="1" x14ac:dyDescent="0.3">
      <c r="B157" s="2"/>
    </row>
    <row r="158" spans="2:2" ht="14.25" customHeight="1" x14ac:dyDescent="0.3">
      <c r="B158" s="2"/>
    </row>
    <row r="159" spans="2:2" ht="14.25" customHeight="1" x14ac:dyDescent="0.3">
      <c r="B159" s="2"/>
    </row>
    <row r="160" spans="2:2" ht="14.25" customHeight="1" x14ac:dyDescent="0.3">
      <c r="B160" s="2"/>
    </row>
    <row r="161" spans="2:2" ht="14.25" customHeight="1" x14ac:dyDescent="0.3">
      <c r="B161" s="2"/>
    </row>
    <row r="162" spans="2:2" ht="14.25" customHeight="1" x14ac:dyDescent="0.3">
      <c r="B162" s="2"/>
    </row>
    <row r="163" spans="2:2" ht="14.25" customHeight="1" x14ac:dyDescent="0.3">
      <c r="B163" s="2"/>
    </row>
    <row r="164" spans="2:2" ht="14.25" customHeight="1" x14ac:dyDescent="0.3">
      <c r="B164" s="2"/>
    </row>
    <row r="165" spans="2:2" ht="14.25" customHeight="1" x14ac:dyDescent="0.3">
      <c r="B165" s="2"/>
    </row>
    <row r="166" spans="2:2" ht="14.25" customHeight="1" x14ac:dyDescent="0.3">
      <c r="B166" s="2"/>
    </row>
    <row r="167" spans="2:2" ht="14.25" customHeight="1" x14ac:dyDescent="0.3">
      <c r="B167" s="2"/>
    </row>
    <row r="168" spans="2:2" ht="14.25" customHeight="1" x14ac:dyDescent="0.3">
      <c r="B168" s="2"/>
    </row>
    <row r="169" spans="2:2" ht="14.25" customHeight="1" x14ac:dyDescent="0.3">
      <c r="B169" s="2"/>
    </row>
    <row r="170" spans="2:2" ht="14.25" customHeight="1" x14ac:dyDescent="0.3">
      <c r="B170" s="2"/>
    </row>
    <row r="171" spans="2:2" ht="14.25" customHeight="1" x14ac:dyDescent="0.3">
      <c r="B171" s="2"/>
    </row>
    <row r="172" spans="2:2" ht="14.25" customHeight="1" x14ac:dyDescent="0.3">
      <c r="B172" s="2"/>
    </row>
    <row r="173" spans="2:2" ht="14.25" customHeight="1" x14ac:dyDescent="0.3">
      <c r="B173" s="2"/>
    </row>
    <row r="174" spans="2:2" ht="14.25" customHeight="1" x14ac:dyDescent="0.3">
      <c r="B174" s="2"/>
    </row>
    <row r="175" spans="2:2" ht="14.25" customHeight="1" x14ac:dyDescent="0.3">
      <c r="B175" s="2"/>
    </row>
    <row r="176" spans="2:2" ht="14.25" customHeight="1" x14ac:dyDescent="0.3">
      <c r="B176" s="2"/>
    </row>
    <row r="177" spans="2:2" ht="14.25" customHeight="1" x14ac:dyDescent="0.3">
      <c r="B177" s="2"/>
    </row>
    <row r="178" spans="2:2" ht="14.25" customHeight="1" x14ac:dyDescent="0.3">
      <c r="B178" s="2"/>
    </row>
    <row r="179" spans="2:2" ht="14.25" customHeight="1" x14ac:dyDescent="0.3">
      <c r="B179" s="2"/>
    </row>
    <row r="180" spans="2:2" ht="14.25" customHeight="1" x14ac:dyDescent="0.3">
      <c r="B180" s="2"/>
    </row>
    <row r="181" spans="2:2" ht="14.25" customHeight="1" x14ac:dyDescent="0.3">
      <c r="B181" s="2"/>
    </row>
    <row r="182" spans="2:2" ht="14.25" customHeight="1" x14ac:dyDescent="0.3">
      <c r="B182" s="2"/>
    </row>
    <row r="183" spans="2:2" ht="14.25" customHeight="1" x14ac:dyDescent="0.3">
      <c r="B183" s="2"/>
    </row>
    <row r="184" spans="2:2" ht="14.25" customHeight="1" x14ac:dyDescent="0.3">
      <c r="B184" s="2"/>
    </row>
    <row r="185" spans="2:2" ht="14.25" customHeight="1" x14ac:dyDescent="0.3">
      <c r="B185" s="2"/>
    </row>
    <row r="186" spans="2:2" ht="14.25" customHeight="1" x14ac:dyDescent="0.3">
      <c r="B186" s="2"/>
    </row>
    <row r="187" spans="2:2" ht="14.25" customHeight="1" x14ac:dyDescent="0.3">
      <c r="B187" s="2"/>
    </row>
    <row r="188" spans="2:2" ht="14.25" customHeight="1" x14ac:dyDescent="0.3">
      <c r="B188" s="2"/>
    </row>
    <row r="189" spans="2:2" ht="14.25" customHeight="1" x14ac:dyDescent="0.3">
      <c r="B189" s="2"/>
    </row>
    <row r="190" spans="2:2" ht="14.25" customHeight="1" x14ac:dyDescent="0.3">
      <c r="B190" s="2"/>
    </row>
    <row r="191" spans="2:2" ht="14.25" customHeight="1" x14ac:dyDescent="0.3">
      <c r="B191" s="2"/>
    </row>
    <row r="192" spans="2:2" ht="14.25" customHeight="1" x14ac:dyDescent="0.3">
      <c r="B192" s="2"/>
    </row>
    <row r="193" spans="2:2" ht="14.25" customHeight="1" x14ac:dyDescent="0.3">
      <c r="B193" s="2"/>
    </row>
    <row r="194" spans="2:2" ht="14.25" customHeight="1" x14ac:dyDescent="0.3">
      <c r="B194" s="2"/>
    </row>
    <row r="195" spans="2:2" ht="14.25" customHeight="1" x14ac:dyDescent="0.3">
      <c r="B195" s="2"/>
    </row>
    <row r="196" spans="2:2" ht="14.25" customHeight="1" x14ac:dyDescent="0.3">
      <c r="B196" s="2"/>
    </row>
    <row r="197" spans="2:2" ht="14.25" customHeight="1" x14ac:dyDescent="0.3">
      <c r="B197" s="2"/>
    </row>
    <row r="198" spans="2:2" ht="14.25" customHeight="1" x14ac:dyDescent="0.3">
      <c r="B198" s="2"/>
    </row>
    <row r="199" spans="2:2" ht="14.25" customHeight="1" x14ac:dyDescent="0.3">
      <c r="B199" s="2"/>
    </row>
    <row r="200" spans="2:2" ht="14.25" customHeight="1" x14ac:dyDescent="0.3">
      <c r="B200" s="2"/>
    </row>
    <row r="201" spans="2:2" ht="14.25" customHeight="1" x14ac:dyDescent="0.3">
      <c r="B201" s="2"/>
    </row>
    <row r="202" spans="2:2" ht="14.25" customHeight="1" x14ac:dyDescent="0.3">
      <c r="B202" s="2"/>
    </row>
    <row r="203" spans="2:2" ht="14.25" customHeight="1" x14ac:dyDescent="0.3">
      <c r="B203" s="2"/>
    </row>
    <row r="204" spans="2:2" ht="14.25" customHeight="1" x14ac:dyDescent="0.3">
      <c r="B204" s="2"/>
    </row>
    <row r="205" spans="2:2" ht="14.25" customHeight="1" x14ac:dyDescent="0.3">
      <c r="B205" s="2"/>
    </row>
    <row r="206" spans="2:2" ht="14.25" customHeight="1" x14ac:dyDescent="0.3">
      <c r="B206" s="2"/>
    </row>
    <row r="207" spans="2:2" ht="14.25" customHeight="1" x14ac:dyDescent="0.3">
      <c r="B207" s="2"/>
    </row>
    <row r="208" spans="2:2" ht="14.25" customHeight="1" x14ac:dyDescent="0.3">
      <c r="B208" s="2"/>
    </row>
    <row r="209" spans="2:2" ht="14.25" customHeight="1" x14ac:dyDescent="0.3">
      <c r="B209" s="2"/>
    </row>
    <row r="210" spans="2:2" ht="14.25" customHeight="1" x14ac:dyDescent="0.3">
      <c r="B210" s="2"/>
    </row>
    <row r="211" spans="2:2" ht="14.25" customHeight="1" x14ac:dyDescent="0.3">
      <c r="B211" s="2"/>
    </row>
    <row r="212" spans="2:2" ht="14.25" customHeight="1" x14ac:dyDescent="0.3">
      <c r="B212" s="2"/>
    </row>
    <row r="213" spans="2:2" ht="14.25" customHeight="1" x14ac:dyDescent="0.3">
      <c r="B213" s="2"/>
    </row>
    <row r="214" spans="2:2" ht="14.25" customHeight="1" x14ac:dyDescent="0.3">
      <c r="B214" s="2"/>
    </row>
    <row r="215" spans="2:2" ht="14.25" customHeight="1" x14ac:dyDescent="0.3">
      <c r="B215" s="2"/>
    </row>
    <row r="216" spans="2:2" ht="14.25" customHeight="1" x14ac:dyDescent="0.3">
      <c r="B216" s="2"/>
    </row>
    <row r="217" spans="2:2" ht="14.25" customHeight="1" x14ac:dyDescent="0.3">
      <c r="B217" s="2"/>
    </row>
    <row r="218" spans="2:2" ht="14.25" customHeight="1" x14ac:dyDescent="0.3">
      <c r="B218" s="2"/>
    </row>
    <row r="219" spans="2:2" ht="14.25" customHeight="1" x14ac:dyDescent="0.3">
      <c r="B219" s="2"/>
    </row>
    <row r="220" spans="2:2" ht="14.25" customHeight="1" x14ac:dyDescent="0.3">
      <c r="B220" s="2"/>
    </row>
    <row r="221" spans="2:2" ht="14.25" customHeight="1" x14ac:dyDescent="0.3">
      <c r="B221" s="2"/>
    </row>
    <row r="222" spans="2:2" ht="14.25" customHeight="1" x14ac:dyDescent="0.3">
      <c r="B222" s="2"/>
    </row>
    <row r="223" spans="2:2" ht="14.25" customHeight="1" x14ac:dyDescent="0.3">
      <c r="B223" s="2"/>
    </row>
    <row r="224" spans="2:2" ht="14.25" customHeight="1" x14ac:dyDescent="0.3">
      <c r="B224" s="2"/>
    </row>
    <row r="225" spans="2:2" ht="14.25" customHeight="1" x14ac:dyDescent="0.3">
      <c r="B225" s="2"/>
    </row>
    <row r="226" spans="2:2" ht="14.25" customHeight="1" x14ac:dyDescent="0.3">
      <c r="B226" s="2"/>
    </row>
    <row r="227" spans="2:2" ht="14.25" customHeight="1" x14ac:dyDescent="0.3">
      <c r="B227" s="2"/>
    </row>
    <row r="228" spans="2:2" ht="14.25" customHeight="1" x14ac:dyDescent="0.3">
      <c r="B228" s="2"/>
    </row>
    <row r="229" spans="2:2" ht="14.25" customHeight="1" x14ac:dyDescent="0.3">
      <c r="B229" s="2"/>
    </row>
    <row r="230" spans="2:2" ht="14.25" customHeight="1" x14ac:dyDescent="0.3">
      <c r="B230" s="2"/>
    </row>
    <row r="231" spans="2:2" ht="14.25" customHeight="1" x14ac:dyDescent="0.3">
      <c r="B231" s="2"/>
    </row>
    <row r="232" spans="2:2" ht="14.25" customHeight="1" x14ac:dyDescent="0.3">
      <c r="B232" s="2"/>
    </row>
    <row r="233" spans="2:2" ht="14.25" customHeight="1" x14ac:dyDescent="0.3">
      <c r="B233" s="2"/>
    </row>
    <row r="234" spans="2:2" ht="14.25" customHeight="1" x14ac:dyDescent="0.3">
      <c r="B234" s="2"/>
    </row>
    <row r="235" spans="2:2" ht="14.25" customHeight="1" x14ac:dyDescent="0.3">
      <c r="B235" s="2"/>
    </row>
    <row r="236" spans="2:2" ht="14.25" customHeight="1" x14ac:dyDescent="0.3">
      <c r="B236" s="2"/>
    </row>
    <row r="237" spans="2:2" ht="14.25" customHeight="1" x14ac:dyDescent="0.3">
      <c r="B237" s="2"/>
    </row>
    <row r="238" spans="2:2" ht="14.25" customHeight="1" x14ac:dyDescent="0.3">
      <c r="B238" s="2"/>
    </row>
    <row r="239" spans="2:2" ht="14.25" customHeight="1" x14ac:dyDescent="0.3">
      <c r="B239" s="2"/>
    </row>
    <row r="240" spans="2:2" ht="14.25" customHeight="1" x14ac:dyDescent="0.3">
      <c r="B240" s="2"/>
    </row>
    <row r="241" spans="2:2" ht="14.25" customHeight="1" x14ac:dyDescent="0.3">
      <c r="B241" s="2"/>
    </row>
    <row r="242" spans="2:2" ht="14.25" customHeight="1" x14ac:dyDescent="0.3">
      <c r="B242" s="2"/>
    </row>
    <row r="243" spans="2:2" ht="14.25" customHeight="1" x14ac:dyDescent="0.3">
      <c r="B243" s="2"/>
    </row>
    <row r="244" spans="2:2" ht="14.25" customHeight="1" x14ac:dyDescent="0.3">
      <c r="B244" s="2"/>
    </row>
    <row r="245" spans="2:2" ht="14.25" customHeight="1" x14ac:dyDescent="0.3">
      <c r="B245" s="2"/>
    </row>
    <row r="246" spans="2:2" ht="14.25" customHeight="1" x14ac:dyDescent="0.3">
      <c r="B246" s="2"/>
    </row>
    <row r="247" spans="2:2" ht="14.25" customHeight="1" x14ac:dyDescent="0.3">
      <c r="B247" s="2"/>
    </row>
    <row r="248" spans="2:2" ht="14.25" customHeight="1" x14ac:dyDescent="0.3">
      <c r="B248" s="2"/>
    </row>
    <row r="249" spans="2:2" ht="14.25" customHeight="1" x14ac:dyDescent="0.3">
      <c r="B249" s="2"/>
    </row>
    <row r="250" spans="2:2" ht="14.25" customHeight="1" x14ac:dyDescent="0.3">
      <c r="B250" s="2"/>
    </row>
    <row r="251" spans="2:2" ht="14.25" customHeight="1" x14ac:dyDescent="0.3">
      <c r="B251" s="2"/>
    </row>
    <row r="252" spans="2:2" ht="14.25" customHeight="1" x14ac:dyDescent="0.3">
      <c r="B252" s="2"/>
    </row>
    <row r="253" spans="2:2" ht="14.25" customHeight="1" x14ac:dyDescent="0.3">
      <c r="B253" s="2"/>
    </row>
    <row r="254" spans="2:2" ht="14.25" customHeight="1" x14ac:dyDescent="0.3">
      <c r="B254" s="2"/>
    </row>
    <row r="255" spans="2:2" ht="14.25" customHeight="1" x14ac:dyDescent="0.3">
      <c r="B255" s="2"/>
    </row>
    <row r="256" spans="2:2" ht="14.25" customHeight="1" x14ac:dyDescent="0.3">
      <c r="B256" s="2"/>
    </row>
    <row r="257" spans="2:2" ht="14.25" customHeight="1" x14ac:dyDescent="0.3">
      <c r="B257" s="2"/>
    </row>
    <row r="258" spans="2:2" ht="14.25" customHeight="1" x14ac:dyDescent="0.3">
      <c r="B258" s="2"/>
    </row>
    <row r="259" spans="2:2" ht="14.25" customHeight="1" x14ac:dyDescent="0.3">
      <c r="B259" s="2"/>
    </row>
    <row r="260" spans="2:2" ht="14.25" customHeight="1" x14ac:dyDescent="0.3">
      <c r="B260" s="2"/>
    </row>
    <row r="261" spans="2:2" ht="14.25" customHeight="1" x14ac:dyDescent="0.3">
      <c r="B261" s="2"/>
    </row>
    <row r="262" spans="2:2" ht="14.25" customHeight="1" x14ac:dyDescent="0.3">
      <c r="B262" s="2"/>
    </row>
    <row r="263" spans="2:2" ht="14.25" customHeight="1" x14ac:dyDescent="0.3">
      <c r="B263" s="2"/>
    </row>
    <row r="264" spans="2:2" ht="14.25" customHeight="1" x14ac:dyDescent="0.3">
      <c r="B264" s="2"/>
    </row>
    <row r="265" spans="2:2" ht="14.25" customHeight="1" x14ac:dyDescent="0.3">
      <c r="B265" s="2"/>
    </row>
    <row r="266" spans="2:2" ht="14.25" customHeight="1" x14ac:dyDescent="0.3">
      <c r="B266" s="2"/>
    </row>
    <row r="267" spans="2:2" ht="14.25" customHeight="1" x14ac:dyDescent="0.3">
      <c r="B267" s="2"/>
    </row>
    <row r="268" spans="2:2" ht="14.25" customHeight="1" x14ac:dyDescent="0.3">
      <c r="B268" s="2"/>
    </row>
    <row r="269" spans="2:2" ht="14.25" customHeight="1" x14ac:dyDescent="0.3">
      <c r="B269" s="2"/>
    </row>
    <row r="270" spans="2:2" ht="14.25" customHeight="1" x14ac:dyDescent="0.3">
      <c r="B270" s="2"/>
    </row>
    <row r="271" spans="2:2" ht="14.25" customHeight="1" x14ac:dyDescent="0.3">
      <c r="B271" s="2"/>
    </row>
    <row r="272" spans="2:2" ht="14.25" customHeight="1" x14ac:dyDescent="0.3">
      <c r="B272" s="2"/>
    </row>
    <row r="273" spans="2:2" ht="14.25" customHeight="1" x14ac:dyDescent="0.3">
      <c r="B273" s="2"/>
    </row>
    <row r="274" spans="2:2" ht="14.25" customHeight="1" x14ac:dyDescent="0.3">
      <c r="B274" s="2"/>
    </row>
    <row r="275" spans="2:2" ht="14.25" customHeight="1" x14ac:dyDescent="0.3">
      <c r="B275" s="2"/>
    </row>
    <row r="276" spans="2:2" ht="14.25" customHeight="1" x14ac:dyDescent="0.3">
      <c r="B276" s="2"/>
    </row>
    <row r="277" spans="2:2" ht="14.25" customHeight="1" x14ac:dyDescent="0.3">
      <c r="B277" s="2"/>
    </row>
    <row r="278" spans="2:2" ht="14.25" customHeight="1" x14ac:dyDescent="0.3">
      <c r="B278" s="2"/>
    </row>
    <row r="279" spans="2:2" ht="14.25" customHeight="1" x14ac:dyDescent="0.3">
      <c r="B279" s="2"/>
    </row>
    <row r="280" spans="2:2" ht="14.25" customHeight="1" x14ac:dyDescent="0.3">
      <c r="B280" s="2"/>
    </row>
    <row r="281" spans="2:2" ht="14.25" customHeight="1" x14ac:dyDescent="0.3">
      <c r="B281" s="2"/>
    </row>
    <row r="282" spans="2:2" ht="14.25" customHeight="1" x14ac:dyDescent="0.3">
      <c r="B282" s="2"/>
    </row>
    <row r="283" spans="2:2" ht="14.25" customHeight="1" x14ac:dyDescent="0.3">
      <c r="B283" s="2"/>
    </row>
    <row r="284" spans="2:2" ht="14.25" customHeight="1" x14ac:dyDescent="0.3">
      <c r="B284" s="2"/>
    </row>
    <row r="285" spans="2:2" ht="14.25" customHeight="1" x14ac:dyDescent="0.3">
      <c r="B285" s="2"/>
    </row>
    <row r="286" spans="2:2" ht="14.25" customHeight="1" x14ac:dyDescent="0.3">
      <c r="B286" s="2"/>
    </row>
    <row r="287" spans="2:2" ht="14.25" customHeight="1" x14ac:dyDescent="0.3">
      <c r="B287" s="2"/>
    </row>
    <row r="288" spans="2:2" ht="14.25" customHeight="1" x14ac:dyDescent="0.3">
      <c r="B288" s="2"/>
    </row>
    <row r="289" spans="2:2" ht="14.25" customHeight="1" x14ac:dyDescent="0.3">
      <c r="B289" s="2"/>
    </row>
    <row r="290" spans="2:2" ht="14.25" customHeight="1" x14ac:dyDescent="0.3">
      <c r="B290" s="2"/>
    </row>
    <row r="291" spans="2:2" ht="14.25" customHeight="1" x14ac:dyDescent="0.3">
      <c r="B291" s="2"/>
    </row>
    <row r="292" spans="2:2" ht="14.25" customHeight="1" x14ac:dyDescent="0.3">
      <c r="B292" s="2"/>
    </row>
    <row r="293" spans="2:2" ht="14.25" customHeight="1" x14ac:dyDescent="0.3">
      <c r="B293" s="2"/>
    </row>
    <row r="294" spans="2:2" ht="14.25" customHeight="1" x14ac:dyDescent="0.3">
      <c r="B294" s="2"/>
    </row>
    <row r="295" spans="2:2" ht="14.25" customHeight="1" x14ac:dyDescent="0.3">
      <c r="B295" s="2"/>
    </row>
    <row r="296" spans="2:2" ht="14.25" customHeight="1" x14ac:dyDescent="0.3">
      <c r="B296" s="2"/>
    </row>
    <row r="297" spans="2:2" ht="14.25" customHeight="1" x14ac:dyDescent="0.3">
      <c r="B297" s="2"/>
    </row>
    <row r="298" spans="2:2" ht="14.25" customHeight="1" x14ac:dyDescent="0.3">
      <c r="B298" s="2"/>
    </row>
    <row r="299" spans="2:2" ht="14.25" customHeight="1" x14ac:dyDescent="0.3">
      <c r="B299" s="2"/>
    </row>
    <row r="300" spans="2:2" ht="14.25" customHeight="1" x14ac:dyDescent="0.3">
      <c r="B300" s="2"/>
    </row>
    <row r="301" spans="2:2" ht="14.25" customHeight="1" x14ac:dyDescent="0.3">
      <c r="B301" s="2"/>
    </row>
    <row r="302" spans="2:2" ht="14.25" customHeight="1" x14ac:dyDescent="0.3">
      <c r="B302" s="2"/>
    </row>
    <row r="303" spans="2:2" ht="14.25" customHeight="1" x14ac:dyDescent="0.3">
      <c r="B303" s="2"/>
    </row>
    <row r="304" spans="2:2" ht="14.25" customHeight="1" x14ac:dyDescent="0.3">
      <c r="B304" s="2"/>
    </row>
    <row r="305" spans="2:2" ht="14.25" customHeight="1" x14ac:dyDescent="0.3">
      <c r="B305" s="2"/>
    </row>
    <row r="306" spans="2:2" ht="14.25" customHeight="1" x14ac:dyDescent="0.3">
      <c r="B306" s="2"/>
    </row>
    <row r="307" spans="2:2" ht="14.25" customHeight="1" x14ac:dyDescent="0.3">
      <c r="B307" s="2"/>
    </row>
    <row r="308" spans="2:2" ht="14.25" customHeight="1" x14ac:dyDescent="0.3">
      <c r="B308" s="2"/>
    </row>
    <row r="309" spans="2:2" ht="14.25" customHeight="1" x14ac:dyDescent="0.3">
      <c r="B309" s="2"/>
    </row>
    <row r="310" spans="2:2" ht="14.25" customHeight="1" x14ac:dyDescent="0.3">
      <c r="B310" s="2"/>
    </row>
    <row r="311" spans="2:2" ht="14.25" customHeight="1" x14ac:dyDescent="0.3">
      <c r="B311" s="2"/>
    </row>
    <row r="312" spans="2:2" ht="14.25" customHeight="1" x14ac:dyDescent="0.3">
      <c r="B312" s="2"/>
    </row>
    <row r="313" spans="2:2" ht="14.25" customHeight="1" x14ac:dyDescent="0.3">
      <c r="B313" s="2"/>
    </row>
    <row r="314" spans="2:2" ht="14.25" customHeight="1" x14ac:dyDescent="0.3">
      <c r="B314" s="2"/>
    </row>
    <row r="315" spans="2:2" ht="14.25" customHeight="1" x14ac:dyDescent="0.3">
      <c r="B315" s="2"/>
    </row>
    <row r="316" spans="2:2" ht="14.25" customHeight="1" x14ac:dyDescent="0.3">
      <c r="B316" s="2"/>
    </row>
    <row r="317" spans="2:2" ht="14.25" customHeight="1" x14ac:dyDescent="0.3">
      <c r="B317" s="2"/>
    </row>
    <row r="318" spans="2:2" ht="14.25" customHeight="1" x14ac:dyDescent="0.3">
      <c r="B318" s="2"/>
    </row>
    <row r="319" spans="2:2" ht="14.25" customHeight="1" x14ac:dyDescent="0.3">
      <c r="B319" s="2"/>
    </row>
    <row r="320" spans="2:2" ht="14.25" customHeight="1" x14ac:dyDescent="0.3">
      <c r="B320" s="2"/>
    </row>
    <row r="321" spans="2:2" ht="14.25" customHeight="1" x14ac:dyDescent="0.3">
      <c r="B321" s="2"/>
    </row>
    <row r="322" spans="2:2" ht="14.25" customHeight="1" x14ac:dyDescent="0.3">
      <c r="B322" s="2"/>
    </row>
    <row r="323" spans="2:2" ht="14.25" customHeight="1" x14ac:dyDescent="0.3">
      <c r="B323" s="2"/>
    </row>
    <row r="324" spans="2:2" ht="14.25" customHeight="1" x14ac:dyDescent="0.3">
      <c r="B324" s="2"/>
    </row>
    <row r="325" spans="2:2" ht="14.25" customHeight="1" x14ac:dyDescent="0.3">
      <c r="B325" s="2"/>
    </row>
    <row r="326" spans="2:2" ht="14.25" customHeight="1" x14ac:dyDescent="0.3">
      <c r="B326" s="2"/>
    </row>
    <row r="327" spans="2:2" ht="14.25" customHeight="1" x14ac:dyDescent="0.3">
      <c r="B327" s="2"/>
    </row>
    <row r="328" spans="2:2" ht="14.25" customHeight="1" x14ac:dyDescent="0.3">
      <c r="B328" s="2"/>
    </row>
    <row r="329" spans="2:2" ht="14.25" customHeight="1" x14ac:dyDescent="0.3">
      <c r="B329" s="2"/>
    </row>
    <row r="330" spans="2:2" ht="14.25" customHeight="1" x14ac:dyDescent="0.3">
      <c r="B330" s="2"/>
    </row>
    <row r="331" spans="2:2" ht="14.25" customHeight="1" x14ac:dyDescent="0.3">
      <c r="B331" s="2"/>
    </row>
    <row r="332" spans="2:2" ht="14.25" customHeight="1" x14ac:dyDescent="0.3">
      <c r="B332" s="2"/>
    </row>
    <row r="333" spans="2:2" ht="14.25" customHeight="1" x14ac:dyDescent="0.3">
      <c r="B333" s="2"/>
    </row>
    <row r="334" spans="2:2" ht="14.25" customHeight="1" x14ac:dyDescent="0.3">
      <c r="B334" s="2"/>
    </row>
    <row r="335" spans="2:2" ht="14.25" customHeight="1" x14ac:dyDescent="0.3">
      <c r="B335" s="2"/>
    </row>
    <row r="336" spans="2:2" ht="14.25" customHeight="1" x14ac:dyDescent="0.3">
      <c r="B336" s="2"/>
    </row>
    <row r="337" spans="2:2" ht="14.25" customHeight="1" x14ac:dyDescent="0.3">
      <c r="B337" s="2"/>
    </row>
    <row r="338" spans="2:2" ht="14.25" customHeight="1" x14ac:dyDescent="0.3">
      <c r="B338" s="2"/>
    </row>
    <row r="339" spans="2:2" ht="14.25" customHeight="1" x14ac:dyDescent="0.3">
      <c r="B339" s="2"/>
    </row>
    <row r="340" spans="2:2" ht="14.25" customHeight="1" x14ac:dyDescent="0.3">
      <c r="B340" s="2"/>
    </row>
    <row r="341" spans="2:2" ht="14.25" customHeight="1" x14ac:dyDescent="0.3">
      <c r="B341" s="2"/>
    </row>
    <row r="342" spans="2:2" ht="14.25" customHeight="1" x14ac:dyDescent="0.3">
      <c r="B342" s="2"/>
    </row>
    <row r="343" spans="2:2" ht="14.25" customHeight="1" x14ac:dyDescent="0.3">
      <c r="B343" s="2"/>
    </row>
    <row r="344" spans="2:2" ht="14.25" customHeight="1" x14ac:dyDescent="0.3">
      <c r="B344" s="2"/>
    </row>
    <row r="345" spans="2:2" ht="14.25" customHeight="1" x14ac:dyDescent="0.3">
      <c r="B345" s="2"/>
    </row>
    <row r="346" spans="2:2" ht="14.25" customHeight="1" x14ac:dyDescent="0.3">
      <c r="B346" s="2"/>
    </row>
    <row r="347" spans="2:2" ht="14.25" customHeight="1" x14ac:dyDescent="0.3">
      <c r="B347" s="2"/>
    </row>
    <row r="348" spans="2:2" ht="14.25" customHeight="1" x14ac:dyDescent="0.3">
      <c r="B348" s="2"/>
    </row>
    <row r="349" spans="2:2" ht="14.25" customHeight="1" x14ac:dyDescent="0.3">
      <c r="B349" s="2"/>
    </row>
    <row r="350" spans="2:2" ht="14.25" customHeight="1" x14ac:dyDescent="0.3">
      <c r="B350" s="2"/>
    </row>
    <row r="351" spans="2:2" ht="14.25" customHeight="1" x14ac:dyDescent="0.3">
      <c r="B351" s="2"/>
    </row>
    <row r="352" spans="2:2" ht="14.25" customHeight="1" x14ac:dyDescent="0.3">
      <c r="B352" s="2"/>
    </row>
    <row r="353" spans="2:2" ht="14.25" customHeight="1" x14ac:dyDescent="0.3">
      <c r="B353" s="2"/>
    </row>
    <row r="354" spans="2:2" ht="14.25" customHeight="1" x14ac:dyDescent="0.3">
      <c r="B354" s="2"/>
    </row>
    <row r="355" spans="2:2" ht="14.25" customHeight="1" x14ac:dyDescent="0.3">
      <c r="B355" s="2"/>
    </row>
    <row r="356" spans="2:2" ht="14.25" customHeight="1" x14ac:dyDescent="0.3">
      <c r="B356" s="2"/>
    </row>
    <row r="357" spans="2:2" ht="14.25" customHeight="1" x14ac:dyDescent="0.3">
      <c r="B357" s="2"/>
    </row>
    <row r="358" spans="2:2" ht="14.25" customHeight="1" x14ac:dyDescent="0.3">
      <c r="B358" s="2"/>
    </row>
    <row r="359" spans="2:2" ht="14.25" customHeight="1" x14ac:dyDescent="0.3">
      <c r="B359" s="2"/>
    </row>
    <row r="360" spans="2:2" ht="14.25" customHeight="1" x14ac:dyDescent="0.3">
      <c r="B360" s="2"/>
    </row>
    <row r="361" spans="2:2" ht="14.25" customHeight="1" x14ac:dyDescent="0.3">
      <c r="B361" s="2"/>
    </row>
    <row r="362" spans="2:2" ht="14.25" customHeight="1" x14ac:dyDescent="0.3">
      <c r="B362" s="2"/>
    </row>
    <row r="363" spans="2:2" ht="14.25" customHeight="1" x14ac:dyDescent="0.3">
      <c r="B363" s="2"/>
    </row>
    <row r="364" spans="2:2" ht="14.25" customHeight="1" x14ac:dyDescent="0.3">
      <c r="B364" s="2"/>
    </row>
    <row r="365" spans="2:2" ht="14.25" customHeight="1" x14ac:dyDescent="0.3">
      <c r="B365" s="2"/>
    </row>
    <row r="366" spans="2:2" ht="14.25" customHeight="1" x14ac:dyDescent="0.3">
      <c r="B366" s="2"/>
    </row>
    <row r="367" spans="2:2" ht="14.25" customHeight="1" x14ac:dyDescent="0.3">
      <c r="B367" s="2"/>
    </row>
    <row r="368" spans="2:2" ht="14.25" customHeight="1" x14ac:dyDescent="0.3">
      <c r="B368" s="2"/>
    </row>
    <row r="369" spans="2:2" ht="14.25" customHeight="1" x14ac:dyDescent="0.3">
      <c r="B369" s="2"/>
    </row>
    <row r="370" spans="2:2" ht="14.25" customHeight="1" x14ac:dyDescent="0.3">
      <c r="B370" s="2"/>
    </row>
    <row r="371" spans="2:2" ht="14.25" customHeight="1" x14ac:dyDescent="0.3">
      <c r="B371" s="2"/>
    </row>
    <row r="372" spans="2:2" ht="14.25" customHeight="1" x14ac:dyDescent="0.3">
      <c r="B372" s="2"/>
    </row>
    <row r="373" spans="2:2" ht="14.25" customHeight="1" x14ac:dyDescent="0.3">
      <c r="B373" s="2"/>
    </row>
    <row r="374" spans="2:2" ht="14.25" customHeight="1" x14ac:dyDescent="0.3">
      <c r="B374" s="2"/>
    </row>
    <row r="375" spans="2:2" ht="14.25" customHeight="1" x14ac:dyDescent="0.3">
      <c r="B375" s="2"/>
    </row>
    <row r="376" spans="2:2" ht="14.25" customHeight="1" x14ac:dyDescent="0.3">
      <c r="B376" s="2"/>
    </row>
    <row r="377" spans="2:2" ht="14.25" customHeight="1" x14ac:dyDescent="0.3">
      <c r="B377" s="2"/>
    </row>
    <row r="378" spans="2:2" ht="14.25" customHeight="1" x14ac:dyDescent="0.3">
      <c r="B378" s="2"/>
    </row>
    <row r="379" spans="2:2" ht="14.25" customHeight="1" x14ac:dyDescent="0.3">
      <c r="B379" s="2"/>
    </row>
    <row r="380" spans="2:2" ht="14.25" customHeight="1" x14ac:dyDescent="0.3">
      <c r="B380" s="2"/>
    </row>
    <row r="381" spans="2:2" ht="14.25" customHeight="1" x14ac:dyDescent="0.3">
      <c r="B381" s="2"/>
    </row>
    <row r="382" spans="2:2" ht="14.25" customHeight="1" x14ac:dyDescent="0.3">
      <c r="B382" s="2"/>
    </row>
    <row r="383" spans="2:2" ht="14.25" customHeight="1" x14ac:dyDescent="0.3">
      <c r="B383" s="2"/>
    </row>
    <row r="384" spans="2:2" ht="14.25" customHeight="1" x14ac:dyDescent="0.3">
      <c r="B384" s="2"/>
    </row>
    <row r="385" spans="2:2" ht="14.25" customHeight="1" x14ac:dyDescent="0.3">
      <c r="B385" s="2"/>
    </row>
    <row r="386" spans="2:2" ht="14.25" customHeight="1" x14ac:dyDescent="0.3">
      <c r="B386" s="2"/>
    </row>
    <row r="387" spans="2:2" ht="14.25" customHeight="1" x14ac:dyDescent="0.3">
      <c r="B387" s="2"/>
    </row>
    <row r="388" spans="2:2" ht="14.25" customHeight="1" x14ac:dyDescent="0.3">
      <c r="B388" s="2"/>
    </row>
    <row r="389" spans="2:2" ht="14.25" customHeight="1" x14ac:dyDescent="0.3">
      <c r="B389" s="2"/>
    </row>
    <row r="390" spans="2:2" ht="14.25" customHeight="1" x14ac:dyDescent="0.3">
      <c r="B390" s="2"/>
    </row>
    <row r="391" spans="2:2" ht="14.25" customHeight="1" x14ac:dyDescent="0.3">
      <c r="B391" s="2"/>
    </row>
    <row r="392" spans="2:2" ht="14.25" customHeight="1" x14ac:dyDescent="0.3">
      <c r="B392" s="2"/>
    </row>
    <row r="393" spans="2:2" ht="14.25" customHeight="1" x14ac:dyDescent="0.3">
      <c r="B393" s="2"/>
    </row>
    <row r="394" spans="2:2" ht="14.25" customHeight="1" x14ac:dyDescent="0.3">
      <c r="B394" s="2"/>
    </row>
    <row r="395" spans="2:2" ht="14.25" customHeight="1" x14ac:dyDescent="0.3">
      <c r="B395" s="2"/>
    </row>
    <row r="396" spans="2:2" ht="14.25" customHeight="1" x14ac:dyDescent="0.3">
      <c r="B396" s="2"/>
    </row>
    <row r="397" spans="2:2" ht="14.25" customHeight="1" x14ac:dyDescent="0.3">
      <c r="B397" s="2"/>
    </row>
    <row r="398" spans="2:2" ht="14.25" customHeight="1" x14ac:dyDescent="0.3">
      <c r="B398" s="2"/>
    </row>
    <row r="399" spans="2:2" ht="14.25" customHeight="1" x14ac:dyDescent="0.3">
      <c r="B399" s="2"/>
    </row>
    <row r="400" spans="2:2" ht="14.25" customHeight="1" x14ac:dyDescent="0.3">
      <c r="B400" s="2"/>
    </row>
    <row r="401" spans="2:2" ht="14.25" customHeight="1" x14ac:dyDescent="0.3">
      <c r="B401" s="2"/>
    </row>
    <row r="402" spans="2:2" ht="14.25" customHeight="1" x14ac:dyDescent="0.3">
      <c r="B402" s="2"/>
    </row>
    <row r="403" spans="2:2" ht="14.25" customHeight="1" x14ac:dyDescent="0.3">
      <c r="B403" s="2"/>
    </row>
    <row r="404" spans="2:2" ht="14.25" customHeight="1" x14ac:dyDescent="0.3">
      <c r="B404" s="2"/>
    </row>
    <row r="405" spans="2:2" ht="14.25" customHeight="1" x14ac:dyDescent="0.3">
      <c r="B405" s="2"/>
    </row>
    <row r="406" spans="2:2" ht="14.25" customHeight="1" x14ac:dyDescent="0.3">
      <c r="B406" s="2"/>
    </row>
    <row r="407" spans="2:2" ht="14.25" customHeight="1" x14ac:dyDescent="0.3">
      <c r="B407" s="2"/>
    </row>
    <row r="408" spans="2:2" ht="14.25" customHeight="1" x14ac:dyDescent="0.3">
      <c r="B408" s="2"/>
    </row>
    <row r="409" spans="2:2" ht="14.25" customHeight="1" x14ac:dyDescent="0.3">
      <c r="B409" s="2"/>
    </row>
    <row r="410" spans="2:2" ht="14.25" customHeight="1" x14ac:dyDescent="0.3">
      <c r="B410" s="2"/>
    </row>
    <row r="411" spans="2:2" ht="14.25" customHeight="1" x14ac:dyDescent="0.3">
      <c r="B411" s="2"/>
    </row>
    <row r="412" spans="2:2" ht="14.25" customHeight="1" x14ac:dyDescent="0.3">
      <c r="B412" s="2"/>
    </row>
    <row r="413" spans="2:2" ht="14.25" customHeight="1" x14ac:dyDescent="0.3">
      <c r="B413" s="2"/>
    </row>
    <row r="414" spans="2:2" ht="14.25" customHeight="1" x14ac:dyDescent="0.3">
      <c r="B414" s="2"/>
    </row>
    <row r="415" spans="2:2" ht="14.25" customHeight="1" x14ac:dyDescent="0.3">
      <c r="B415" s="2"/>
    </row>
    <row r="416" spans="2:2" ht="14.25" customHeight="1" x14ac:dyDescent="0.3">
      <c r="B416" s="2"/>
    </row>
    <row r="417" spans="2:2" ht="14.25" customHeight="1" x14ac:dyDescent="0.3">
      <c r="B417" s="2"/>
    </row>
    <row r="418" spans="2:2" ht="14.25" customHeight="1" x14ac:dyDescent="0.3">
      <c r="B418" s="2"/>
    </row>
    <row r="419" spans="2:2" ht="14.25" customHeight="1" x14ac:dyDescent="0.3">
      <c r="B419" s="2"/>
    </row>
    <row r="420" spans="2:2" ht="14.25" customHeight="1" x14ac:dyDescent="0.3">
      <c r="B420" s="2"/>
    </row>
    <row r="421" spans="2:2" ht="14.25" customHeight="1" x14ac:dyDescent="0.3">
      <c r="B421" s="2"/>
    </row>
    <row r="422" spans="2:2" ht="14.25" customHeight="1" x14ac:dyDescent="0.3">
      <c r="B422" s="2"/>
    </row>
    <row r="423" spans="2:2" ht="14.25" customHeight="1" x14ac:dyDescent="0.3">
      <c r="B423" s="2"/>
    </row>
    <row r="424" spans="2:2" ht="14.25" customHeight="1" x14ac:dyDescent="0.3">
      <c r="B424" s="2"/>
    </row>
    <row r="425" spans="2:2" ht="14.25" customHeight="1" x14ac:dyDescent="0.3">
      <c r="B425" s="2"/>
    </row>
    <row r="426" spans="2:2" ht="14.25" customHeight="1" x14ac:dyDescent="0.3">
      <c r="B426" s="2"/>
    </row>
    <row r="427" spans="2:2" ht="14.25" customHeight="1" x14ac:dyDescent="0.3">
      <c r="B427" s="2"/>
    </row>
    <row r="428" spans="2:2" ht="14.25" customHeight="1" x14ac:dyDescent="0.3">
      <c r="B428" s="2"/>
    </row>
    <row r="429" spans="2:2" ht="14.25" customHeight="1" x14ac:dyDescent="0.3">
      <c r="B429" s="2"/>
    </row>
    <row r="430" spans="2:2" ht="14.25" customHeight="1" x14ac:dyDescent="0.3">
      <c r="B430" s="2"/>
    </row>
    <row r="431" spans="2:2" ht="14.25" customHeight="1" x14ac:dyDescent="0.3">
      <c r="B431" s="2"/>
    </row>
    <row r="432" spans="2:2" ht="14.25" customHeight="1" x14ac:dyDescent="0.3">
      <c r="B432" s="2"/>
    </row>
    <row r="433" spans="2:2" ht="14.25" customHeight="1" x14ac:dyDescent="0.3">
      <c r="B433" s="2"/>
    </row>
    <row r="434" spans="2:2" ht="14.25" customHeight="1" x14ac:dyDescent="0.3">
      <c r="B434" s="2"/>
    </row>
    <row r="435" spans="2:2" ht="14.25" customHeight="1" x14ac:dyDescent="0.3">
      <c r="B435" s="2"/>
    </row>
    <row r="436" spans="2:2" ht="14.25" customHeight="1" x14ac:dyDescent="0.3">
      <c r="B436" s="2"/>
    </row>
    <row r="437" spans="2:2" ht="14.25" customHeight="1" x14ac:dyDescent="0.3">
      <c r="B437" s="2"/>
    </row>
    <row r="438" spans="2:2" ht="14.25" customHeight="1" x14ac:dyDescent="0.3">
      <c r="B438" s="2"/>
    </row>
    <row r="439" spans="2:2" ht="14.25" customHeight="1" x14ac:dyDescent="0.3">
      <c r="B439" s="2"/>
    </row>
    <row r="440" spans="2:2" ht="14.25" customHeight="1" x14ac:dyDescent="0.3">
      <c r="B440" s="2"/>
    </row>
    <row r="441" spans="2:2" ht="14.25" customHeight="1" x14ac:dyDescent="0.3">
      <c r="B441" s="2"/>
    </row>
    <row r="442" spans="2:2" ht="14.25" customHeight="1" x14ac:dyDescent="0.3">
      <c r="B442" s="2"/>
    </row>
    <row r="443" spans="2:2" ht="14.25" customHeight="1" x14ac:dyDescent="0.3">
      <c r="B443" s="2"/>
    </row>
    <row r="444" spans="2:2" ht="14.25" customHeight="1" x14ac:dyDescent="0.3">
      <c r="B444" s="2"/>
    </row>
    <row r="445" spans="2:2" ht="14.25" customHeight="1" x14ac:dyDescent="0.3">
      <c r="B445" s="2"/>
    </row>
    <row r="446" spans="2:2" ht="14.25" customHeight="1" x14ac:dyDescent="0.3">
      <c r="B446" s="2"/>
    </row>
    <row r="447" spans="2:2" ht="14.25" customHeight="1" x14ac:dyDescent="0.3">
      <c r="B447" s="2"/>
    </row>
    <row r="448" spans="2:2" ht="14.25" customHeight="1" x14ac:dyDescent="0.3">
      <c r="B448" s="2"/>
    </row>
    <row r="449" spans="2:2" ht="14.25" customHeight="1" x14ac:dyDescent="0.3">
      <c r="B449" s="2"/>
    </row>
    <row r="450" spans="2:2" ht="14.25" customHeight="1" x14ac:dyDescent="0.3">
      <c r="B450" s="2"/>
    </row>
    <row r="451" spans="2:2" ht="14.25" customHeight="1" x14ac:dyDescent="0.3">
      <c r="B451" s="2"/>
    </row>
    <row r="452" spans="2:2" ht="14.25" customHeight="1" x14ac:dyDescent="0.3">
      <c r="B452" s="2"/>
    </row>
    <row r="453" spans="2:2" ht="14.25" customHeight="1" x14ac:dyDescent="0.3">
      <c r="B453" s="2"/>
    </row>
    <row r="454" spans="2:2" ht="14.25" customHeight="1" x14ac:dyDescent="0.3">
      <c r="B454" s="2"/>
    </row>
    <row r="455" spans="2:2" ht="14.25" customHeight="1" x14ac:dyDescent="0.3">
      <c r="B455" s="2"/>
    </row>
    <row r="456" spans="2:2" ht="14.25" customHeight="1" x14ac:dyDescent="0.3">
      <c r="B456" s="2"/>
    </row>
    <row r="457" spans="2:2" ht="14.25" customHeight="1" x14ac:dyDescent="0.3">
      <c r="B457" s="2"/>
    </row>
    <row r="458" spans="2:2" ht="14.25" customHeight="1" x14ac:dyDescent="0.3">
      <c r="B458" s="2"/>
    </row>
    <row r="459" spans="2:2" ht="14.25" customHeight="1" x14ac:dyDescent="0.3">
      <c r="B459" s="2"/>
    </row>
    <row r="460" spans="2:2" ht="14.25" customHeight="1" x14ac:dyDescent="0.3">
      <c r="B460" s="2"/>
    </row>
    <row r="461" spans="2:2" ht="14.25" customHeight="1" x14ac:dyDescent="0.3">
      <c r="B461" s="2"/>
    </row>
    <row r="462" spans="2:2" ht="14.25" customHeight="1" x14ac:dyDescent="0.3">
      <c r="B462" s="2"/>
    </row>
    <row r="463" spans="2:2" ht="14.25" customHeight="1" x14ac:dyDescent="0.3">
      <c r="B463" s="2"/>
    </row>
    <row r="464" spans="2:2" ht="14.25" customHeight="1" x14ac:dyDescent="0.3">
      <c r="B464" s="2"/>
    </row>
    <row r="465" spans="2:2" ht="14.25" customHeight="1" x14ac:dyDescent="0.3">
      <c r="B465" s="2"/>
    </row>
    <row r="466" spans="2:2" ht="14.25" customHeight="1" x14ac:dyDescent="0.3">
      <c r="B466" s="2"/>
    </row>
    <row r="467" spans="2:2" ht="14.25" customHeight="1" x14ac:dyDescent="0.3">
      <c r="B467" s="2"/>
    </row>
    <row r="468" spans="2:2" ht="14.25" customHeight="1" x14ac:dyDescent="0.3">
      <c r="B468" s="2"/>
    </row>
    <row r="469" spans="2:2" ht="14.25" customHeight="1" x14ac:dyDescent="0.3">
      <c r="B469" s="2"/>
    </row>
    <row r="470" spans="2:2" ht="14.25" customHeight="1" x14ac:dyDescent="0.3">
      <c r="B470" s="2"/>
    </row>
    <row r="471" spans="2:2" ht="14.25" customHeight="1" x14ac:dyDescent="0.3">
      <c r="B471" s="2"/>
    </row>
    <row r="472" spans="2:2" ht="14.25" customHeight="1" x14ac:dyDescent="0.3">
      <c r="B472" s="2"/>
    </row>
    <row r="473" spans="2:2" ht="14.25" customHeight="1" x14ac:dyDescent="0.3">
      <c r="B473" s="2"/>
    </row>
    <row r="474" spans="2:2" ht="14.25" customHeight="1" x14ac:dyDescent="0.3">
      <c r="B474" s="2"/>
    </row>
    <row r="475" spans="2:2" ht="14.25" customHeight="1" x14ac:dyDescent="0.3">
      <c r="B475" s="2"/>
    </row>
    <row r="476" spans="2:2" ht="14.25" customHeight="1" x14ac:dyDescent="0.3">
      <c r="B476" s="2"/>
    </row>
    <row r="477" spans="2:2" ht="14.25" customHeight="1" x14ac:dyDescent="0.3">
      <c r="B477" s="2"/>
    </row>
    <row r="478" spans="2:2" ht="14.25" customHeight="1" x14ac:dyDescent="0.3">
      <c r="B478" s="2"/>
    </row>
    <row r="479" spans="2:2" ht="14.25" customHeight="1" x14ac:dyDescent="0.3">
      <c r="B479" s="2"/>
    </row>
    <row r="480" spans="2:2" ht="14.25" customHeight="1" x14ac:dyDescent="0.3">
      <c r="B480" s="2"/>
    </row>
    <row r="481" spans="2:2" ht="14.25" customHeight="1" x14ac:dyDescent="0.3">
      <c r="B481" s="2"/>
    </row>
    <row r="482" spans="2:2" ht="14.25" customHeight="1" x14ac:dyDescent="0.3">
      <c r="B482" s="2"/>
    </row>
    <row r="483" spans="2:2" ht="14.25" customHeight="1" x14ac:dyDescent="0.3">
      <c r="B483" s="2"/>
    </row>
    <row r="484" spans="2:2" ht="14.25" customHeight="1" x14ac:dyDescent="0.3">
      <c r="B484" s="2"/>
    </row>
    <row r="485" spans="2:2" ht="14.25" customHeight="1" x14ac:dyDescent="0.3">
      <c r="B485" s="2"/>
    </row>
    <row r="486" spans="2:2" ht="14.25" customHeight="1" x14ac:dyDescent="0.3">
      <c r="B486" s="2"/>
    </row>
    <row r="487" spans="2:2" ht="14.25" customHeight="1" x14ac:dyDescent="0.3">
      <c r="B487" s="2"/>
    </row>
    <row r="488" spans="2:2" ht="14.25" customHeight="1" x14ac:dyDescent="0.3">
      <c r="B488" s="2"/>
    </row>
    <row r="489" spans="2:2" ht="14.25" customHeight="1" x14ac:dyDescent="0.3">
      <c r="B489" s="2"/>
    </row>
    <row r="490" spans="2:2" ht="14.25" customHeight="1" x14ac:dyDescent="0.3">
      <c r="B490" s="2"/>
    </row>
    <row r="491" spans="2:2" ht="14.25" customHeight="1" x14ac:dyDescent="0.3">
      <c r="B491" s="2"/>
    </row>
    <row r="492" spans="2:2" ht="14.25" customHeight="1" x14ac:dyDescent="0.3">
      <c r="B492" s="2"/>
    </row>
    <row r="493" spans="2:2" ht="14.25" customHeight="1" x14ac:dyDescent="0.3">
      <c r="B493" s="2"/>
    </row>
    <row r="494" spans="2:2" ht="14.25" customHeight="1" x14ac:dyDescent="0.3">
      <c r="B494" s="2"/>
    </row>
    <row r="495" spans="2:2" ht="14.25" customHeight="1" x14ac:dyDescent="0.3">
      <c r="B495" s="2"/>
    </row>
    <row r="496" spans="2:2" ht="14.25" customHeight="1" x14ac:dyDescent="0.3">
      <c r="B496" s="2"/>
    </row>
    <row r="497" spans="2:2" ht="14.25" customHeight="1" x14ac:dyDescent="0.3">
      <c r="B497" s="2"/>
    </row>
    <row r="498" spans="2:2" ht="14.25" customHeight="1" x14ac:dyDescent="0.3">
      <c r="B498" s="2"/>
    </row>
    <row r="499" spans="2:2" ht="14.25" customHeight="1" x14ac:dyDescent="0.3">
      <c r="B499" s="2"/>
    </row>
    <row r="500" spans="2:2" ht="14.25" customHeight="1" x14ac:dyDescent="0.3">
      <c r="B500" s="2"/>
    </row>
    <row r="501" spans="2:2" ht="14.25" customHeight="1" x14ac:dyDescent="0.3">
      <c r="B501" s="2"/>
    </row>
    <row r="502" spans="2:2" ht="14.25" customHeight="1" x14ac:dyDescent="0.3">
      <c r="B502" s="2"/>
    </row>
    <row r="503" spans="2:2" ht="14.25" customHeight="1" x14ac:dyDescent="0.3">
      <c r="B503" s="2"/>
    </row>
    <row r="504" spans="2:2" ht="14.25" customHeight="1" x14ac:dyDescent="0.3">
      <c r="B504" s="2"/>
    </row>
    <row r="505" spans="2:2" ht="14.25" customHeight="1" x14ac:dyDescent="0.3">
      <c r="B505" s="2"/>
    </row>
    <row r="506" spans="2:2" ht="14.25" customHeight="1" x14ac:dyDescent="0.3">
      <c r="B506" s="2"/>
    </row>
    <row r="507" spans="2:2" ht="14.25" customHeight="1" x14ac:dyDescent="0.3">
      <c r="B507" s="2"/>
    </row>
    <row r="508" spans="2:2" ht="14.25" customHeight="1" x14ac:dyDescent="0.3">
      <c r="B508" s="2"/>
    </row>
    <row r="509" spans="2:2" ht="14.25" customHeight="1" x14ac:dyDescent="0.3">
      <c r="B509" s="2"/>
    </row>
    <row r="510" spans="2:2" ht="14.25" customHeight="1" x14ac:dyDescent="0.3">
      <c r="B510" s="2"/>
    </row>
    <row r="511" spans="2:2" ht="14.25" customHeight="1" x14ac:dyDescent="0.3">
      <c r="B511" s="2"/>
    </row>
    <row r="512" spans="2:2" ht="14.25" customHeight="1" x14ac:dyDescent="0.3">
      <c r="B512" s="2"/>
    </row>
    <row r="513" spans="2:2" ht="14.25" customHeight="1" x14ac:dyDescent="0.3">
      <c r="B513" s="2"/>
    </row>
    <row r="514" spans="2:2" ht="14.25" customHeight="1" x14ac:dyDescent="0.3">
      <c r="B514" s="2"/>
    </row>
    <row r="515" spans="2:2" ht="14.25" customHeight="1" x14ac:dyDescent="0.3">
      <c r="B515" s="2"/>
    </row>
    <row r="516" spans="2:2" ht="14.25" customHeight="1" x14ac:dyDescent="0.3">
      <c r="B516" s="2"/>
    </row>
    <row r="517" spans="2:2" ht="14.25" customHeight="1" x14ac:dyDescent="0.3">
      <c r="B517" s="2"/>
    </row>
    <row r="518" spans="2:2" ht="14.25" customHeight="1" x14ac:dyDescent="0.3">
      <c r="B518" s="2"/>
    </row>
    <row r="519" spans="2:2" ht="14.25" customHeight="1" x14ac:dyDescent="0.3">
      <c r="B519" s="2"/>
    </row>
    <row r="520" spans="2:2" ht="14.25" customHeight="1" x14ac:dyDescent="0.3">
      <c r="B520" s="2"/>
    </row>
    <row r="521" spans="2:2" ht="14.25" customHeight="1" x14ac:dyDescent="0.3">
      <c r="B521" s="2"/>
    </row>
    <row r="522" spans="2:2" ht="14.25" customHeight="1" x14ac:dyDescent="0.3">
      <c r="B522" s="2"/>
    </row>
    <row r="523" spans="2:2" ht="14.25" customHeight="1" x14ac:dyDescent="0.3">
      <c r="B523" s="2"/>
    </row>
    <row r="524" spans="2:2" ht="14.25" customHeight="1" x14ac:dyDescent="0.3">
      <c r="B524" s="2"/>
    </row>
    <row r="525" spans="2:2" ht="14.25" customHeight="1" x14ac:dyDescent="0.3">
      <c r="B525" s="2"/>
    </row>
    <row r="526" spans="2:2" ht="14.25" customHeight="1" x14ac:dyDescent="0.3">
      <c r="B526" s="2"/>
    </row>
    <row r="527" spans="2:2" ht="14.25" customHeight="1" x14ac:dyDescent="0.3">
      <c r="B527" s="2"/>
    </row>
    <row r="528" spans="2:2" ht="14.25" customHeight="1" x14ac:dyDescent="0.3">
      <c r="B528" s="2"/>
    </row>
    <row r="529" spans="2:2" ht="14.25" customHeight="1" x14ac:dyDescent="0.3">
      <c r="B529" s="2"/>
    </row>
    <row r="530" spans="2:2" ht="14.25" customHeight="1" x14ac:dyDescent="0.3">
      <c r="B530" s="2"/>
    </row>
    <row r="531" spans="2:2" ht="14.25" customHeight="1" x14ac:dyDescent="0.3">
      <c r="B531" s="2"/>
    </row>
    <row r="532" spans="2:2" ht="14.25" customHeight="1" x14ac:dyDescent="0.3">
      <c r="B532" s="2"/>
    </row>
    <row r="533" spans="2:2" ht="14.25" customHeight="1" x14ac:dyDescent="0.3">
      <c r="B533" s="2"/>
    </row>
    <row r="534" spans="2:2" ht="14.25" customHeight="1" x14ac:dyDescent="0.3">
      <c r="B534" s="2"/>
    </row>
    <row r="535" spans="2:2" ht="14.25" customHeight="1" x14ac:dyDescent="0.3">
      <c r="B535" s="2"/>
    </row>
    <row r="536" spans="2:2" ht="14.25" customHeight="1" x14ac:dyDescent="0.3">
      <c r="B536" s="2"/>
    </row>
    <row r="537" spans="2:2" ht="14.25" customHeight="1" x14ac:dyDescent="0.3">
      <c r="B537" s="2"/>
    </row>
    <row r="538" spans="2:2" ht="14.25" customHeight="1" x14ac:dyDescent="0.3">
      <c r="B538" s="2"/>
    </row>
    <row r="539" spans="2:2" ht="14.25" customHeight="1" x14ac:dyDescent="0.3">
      <c r="B539" s="2"/>
    </row>
    <row r="540" spans="2:2" ht="14.25" customHeight="1" x14ac:dyDescent="0.3">
      <c r="B540" s="2"/>
    </row>
    <row r="541" spans="2:2" ht="14.25" customHeight="1" x14ac:dyDescent="0.3">
      <c r="B541" s="2"/>
    </row>
    <row r="542" spans="2:2" ht="14.25" customHeight="1" x14ac:dyDescent="0.3">
      <c r="B542" s="2"/>
    </row>
    <row r="543" spans="2:2" ht="14.25" customHeight="1" x14ac:dyDescent="0.3">
      <c r="B543" s="2"/>
    </row>
    <row r="544" spans="2:2" ht="14.25" customHeight="1" x14ac:dyDescent="0.3">
      <c r="B544" s="2"/>
    </row>
    <row r="545" spans="2:2" ht="14.25" customHeight="1" x14ac:dyDescent="0.3">
      <c r="B545" s="2"/>
    </row>
    <row r="546" spans="2:2" ht="14.25" customHeight="1" x14ac:dyDescent="0.3">
      <c r="B546" s="2"/>
    </row>
    <row r="547" spans="2:2" ht="14.25" customHeight="1" x14ac:dyDescent="0.3">
      <c r="B547" s="2"/>
    </row>
    <row r="548" spans="2:2" ht="14.25" customHeight="1" x14ac:dyDescent="0.3">
      <c r="B548" s="2"/>
    </row>
    <row r="549" spans="2:2" ht="14.25" customHeight="1" x14ac:dyDescent="0.3">
      <c r="B549" s="2"/>
    </row>
    <row r="550" spans="2:2" ht="14.25" customHeight="1" x14ac:dyDescent="0.3">
      <c r="B550" s="2"/>
    </row>
    <row r="551" spans="2:2" ht="14.25" customHeight="1" x14ac:dyDescent="0.3">
      <c r="B551" s="2"/>
    </row>
    <row r="552" spans="2:2" ht="14.25" customHeight="1" x14ac:dyDescent="0.3">
      <c r="B552" s="2"/>
    </row>
    <row r="553" spans="2:2" ht="14.25" customHeight="1" x14ac:dyDescent="0.3">
      <c r="B553" s="2"/>
    </row>
    <row r="554" spans="2:2" ht="14.25" customHeight="1" x14ac:dyDescent="0.3">
      <c r="B554" s="2"/>
    </row>
    <row r="555" spans="2:2" ht="14.25" customHeight="1" x14ac:dyDescent="0.3">
      <c r="B555" s="2"/>
    </row>
    <row r="556" spans="2:2" ht="14.25" customHeight="1" x14ac:dyDescent="0.3">
      <c r="B556" s="2"/>
    </row>
    <row r="557" spans="2:2" ht="14.25" customHeight="1" x14ac:dyDescent="0.3">
      <c r="B557" s="2"/>
    </row>
    <row r="558" spans="2:2" ht="14.25" customHeight="1" x14ac:dyDescent="0.3">
      <c r="B558" s="2"/>
    </row>
    <row r="559" spans="2:2" ht="14.25" customHeight="1" x14ac:dyDescent="0.3">
      <c r="B559" s="2"/>
    </row>
    <row r="560" spans="2:2" ht="14.25" customHeight="1" x14ac:dyDescent="0.3">
      <c r="B560" s="2"/>
    </row>
    <row r="561" spans="2:2" ht="14.25" customHeight="1" x14ac:dyDescent="0.3">
      <c r="B561" s="2"/>
    </row>
    <row r="562" spans="2:2" ht="14.25" customHeight="1" x14ac:dyDescent="0.3">
      <c r="B562" s="2"/>
    </row>
    <row r="563" spans="2:2" ht="14.25" customHeight="1" x14ac:dyDescent="0.3">
      <c r="B563" s="2"/>
    </row>
    <row r="564" spans="2:2" ht="14.25" customHeight="1" x14ac:dyDescent="0.3">
      <c r="B564" s="2"/>
    </row>
    <row r="565" spans="2:2" ht="14.25" customHeight="1" x14ac:dyDescent="0.3">
      <c r="B565" s="2"/>
    </row>
    <row r="566" spans="2:2" ht="14.25" customHeight="1" x14ac:dyDescent="0.3">
      <c r="B566" s="2"/>
    </row>
    <row r="567" spans="2:2" ht="14.25" customHeight="1" x14ac:dyDescent="0.3">
      <c r="B567" s="2"/>
    </row>
    <row r="568" spans="2:2" ht="14.25" customHeight="1" x14ac:dyDescent="0.3">
      <c r="B568" s="2"/>
    </row>
    <row r="569" spans="2:2" ht="14.25" customHeight="1" x14ac:dyDescent="0.3">
      <c r="B569" s="2"/>
    </row>
    <row r="570" spans="2:2" ht="14.25" customHeight="1" x14ac:dyDescent="0.3">
      <c r="B570" s="2"/>
    </row>
    <row r="571" spans="2:2" ht="14.25" customHeight="1" x14ac:dyDescent="0.3">
      <c r="B571" s="2"/>
    </row>
    <row r="572" spans="2:2" ht="14.25" customHeight="1" x14ac:dyDescent="0.3">
      <c r="B572" s="2"/>
    </row>
    <row r="573" spans="2:2" ht="14.25" customHeight="1" x14ac:dyDescent="0.3">
      <c r="B573" s="2"/>
    </row>
    <row r="574" spans="2:2" ht="14.25" customHeight="1" x14ac:dyDescent="0.3">
      <c r="B574" s="2"/>
    </row>
    <row r="575" spans="2:2" ht="14.25" customHeight="1" x14ac:dyDescent="0.3">
      <c r="B575" s="2"/>
    </row>
    <row r="576" spans="2:2" ht="14.25" customHeight="1" x14ac:dyDescent="0.3">
      <c r="B576" s="2"/>
    </row>
    <row r="577" spans="2:2" ht="14.25" customHeight="1" x14ac:dyDescent="0.3">
      <c r="B577" s="2"/>
    </row>
    <row r="578" spans="2:2" ht="14.25" customHeight="1" x14ac:dyDescent="0.3">
      <c r="B578" s="2"/>
    </row>
    <row r="579" spans="2:2" ht="14.25" customHeight="1" x14ac:dyDescent="0.3">
      <c r="B579" s="2"/>
    </row>
    <row r="580" spans="2:2" ht="14.25" customHeight="1" x14ac:dyDescent="0.3">
      <c r="B580" s="2"/>
    </row>
    <row r="581" spans="2:2" ht="14.25" customHeight="1" x14ac:dyDescent="0.3">
      <c r="B581" s="2"/>
    </row>
    <row r="582" spans="2:2" ht="14.25" customHeight="1" x14ac:dyDescent="0.3">
      <c r="B582" s="2"/>
    </row>
    <row r="583" spans="2:2" ht="14.25" customHeight="1" x14ac:dyDescent="0.3">
      <c r="B583" s="2"/>
    </row>
    <row r="584" spans="2:2" ht="14.25" customHeight="1" x14ac:dyDescent="0.3">
      <c r="B584" s="2"/>
    </row>
    <row r="585" spans="2:2" ht="14.25" customHeight="1" x14ac:dyDescent="0.3">
      <c r="B585" s="2"/>
    </row>
    <row r="586" spans="2:2" ht="14.25" customHeight="1" x14ac:dyDescent="0.3">
      <c r="B586" s="2"/>
    </row>
    <row r="587" spans="2:2" ht="14.25" customHeight="1" x14ac:dyDescent="0.3">
      <c r="B587" s="2"/>
    </row>
    <row r="588" spans="2:2" ht="14.25" customHeight="1" x14ac:dyDescent="0.3">
      <c r="B588" s="2"/>
    </row>
    <row r="589" spans="2:2" ht="14.25" customHeight="1" x14ac:dyDescent="0.3">
      <c r="B589" s="2"/>
    </row>
    <row r="590" spans="2:2" ht="14.25" customHeight="1" x14ac:dyDescent="0.3">
      <c r="B590" s="2"/>
    </row>
    <row r="591" spans="2:2" ht="14.25" customHeight="1" x14ac:dyDescent="0.3">
      <c r="B591" s="2"/>
    </row>
    <row r="592" spans="2:2" ht="14.25" customHeight="1" x14ac:dyDescent="0.3">
      <c r="B592" s="2"/>
    </row>
    <row r="593" spans="2:2" ht="14.25" customHeight="1" x14ac:dyDescent="0.3">
      <c r="B593" s="2"/>
    </row>
    <row r="594" spans="2:2" ht="14.25" customHeight="1" x14ac:dyDescent="0.3">
      <c r="B594" s="2"/>
    </row>
    <row r="595" spans="2:2" ht="14.25" customHeight="1" x14ac:dyDescent="0.3">
      <c r="B595" s="2"/>
    </row>
    <row r="596" spans="2:2" ht="14.25" customHeight="1" x14ac:dyDescent="0.3">
      <c r="B596" s="2"/>
    </row>
    <row r="597" spans="2:2" ht="14.25" customHeight="1" x14ac:dyDescent="0.3">
      <c r="B597" s="2"/>
    </row>
    <row r="598" spans="2:2" ht="14.25" customHeight="1" x14ac:dyDescent="0.3">
      <c r="B598" s="2"/>
    </row>
    <row r="599" spans="2:2" ht="14.25" customHeight="1" x14ac:dyDescent="0.3">
      <c r="B599" s="2"/>
    </row>
    <row r="600" spans="2:2" ht="14.25" customHeight="1" x14ac:dyDescent="0.3">
      <c r="B600" s="2"/>
    </row>
    <row r="601" spans="2:2" ht="14.25" customHeight="1" x14ac:dyDescent="0.3">
      <c r="B601" s="2"/>
    </row>
    <row r="602" spans="2:2" ht="14.25" customHeight="1" x14ac:dyDescent="0.3">
      <c r="B602" s="2"/>
    </row>
    <row r="603" spans="2:2" ht="14.25" customHeight="1" x14ac:dyDescent="0.3">
      <c r="B603" s="2"/>
    </row>
    <row r="604" spans="2:2" ht="14.25" customHeight="1" x14ac:dyDescent="0.3">
      <c r="B604" s="2"/>
    </row>
    <row r="605" spans="2:2" ht="14.25" customHeight="1" x14ac:dyDescent="0.3">
      <c r="B605" s="2"/>
    </row>
    <row r="606" spans="2:2" ht="14.25" customHeight="1" x14ac:dyDescent="0.3">
      <c r="B606" s="2"/>
    </row>
    <row r="607" spans="2:2" ht="14.25" customHeight="1" x14ac:dyDescent="0.3">
      <c r="B607" s="2"/>
    </row>
    <row r="608" spans="2:2" ht="14.25" customHeight="1" x14ac:dyDescent="0.3">
      <c r="B608" s="2"/>
    </row>
    <row r="609" spans="2:2" ht="14.25" customHeight="1" x14ac:dyDescent="0.3">
      <c r="B609" s="2"/>
    </row>
    <row r="610" spans="2:2" ht="14.25" customHeight="1" x14ac:dyDescent="0.3">
      <c r="B610" s="2"/>
    </row>
    <row r="611" spans="2:2" ht="14.25" customHeight="1" x14ac:dyDescent="0.3">
      <c r="B611" s="2"/>
    </row>
    <row r="612" spans="2:2" ht="14.25" customHeight="1" x14ac:dyDescent="0.3">
      <c r="B612" s="2"/>
    </row>
    <row r="613" spans="2:2" ht="14.25" customHeight="1" x14ac:dyDescent="0.3">
      <c r="B613" s="2"/>
    </row>
    <row r="614" spans="2:2" ht="14.25" customHeight="1" x14ac:dyDescent="0.3">
      <c r="B614" s="2"/>
    </row>
    <row r="615" spans="2:2" ht="14.25" customHeight="1" x14ac:dyDescent="0.3">
      <c r="B615" s="2"/>
    </row>
    <row r="616" spans="2:2" ht="14.25" customHeight="1" x14ac:dyDescent="0.3">
      <c r="B616" s="2"/>
    </row>
    <row r="617" spans="2:2" ht="14.25" customHeight="1" x14ac:dyDescent="0.3">
      <c r="B617" s="2"/>
    </row>
    <row r="618" spans="2:2" ht="14.25" customHeight="1" x14ac:dyDescent="0.3">
      <c r="B618" s="2"/>
    </row>
    <row r="619" spans="2:2" ht="14.25" customHeight="1" x14ac:dyDescent="0.3">
      <c r="B619" s="2"/>
    </row>
    <row r="620" spans="2:2" ht="14.25" customHeight="1" x14ac:dyDescent="0.3">
      <c r="B620" s="2"/>
    </row>
    <row r="621" spans="2:2" ht="14.25" customHeight="1" x14ac:dyDescent="0.3">
      <c r="B621" s="2"/>
    </row>
    <row r="622" spans="2:2" ht="14.25" customHeight="1" x14ac:dyDescent="0.3">
      <c r="B622" s="2"/>
    </row>
    <row r="623" spans="2:2" ht="14.25" customHeight="1" x14ac:dyDescent="0.3">
      <c r="B623" s="2"/>
    </row>
    <row r="624" spans="2:2" ht="14.25" customHeight="1" x14ac:dyDescent="0.3">
      <c r="B624" s="2"/>
    </row>
    <row r="625" spans="2:2" ht="14.25" customHeight="1" x14ac:dyDescent="0.3">
      <c r="B625" s="2"/>
    </row>
    <row r="626" spans="2:2" ht="14.25" customHeight="1" x14ac:dyDescent="0.3">
      <c r="B626" s="2"/>
    </row>
    <row r="627" spans="2:2" ht="14.25" customHeight="1" x14ac:dyDescent="0.3">
      <c r="B627" s="2"/>
    </row>
    <row r="628" spans="2:2" ht="14.25" customHeight="1" x14ac:dyDescent="0.3">
      <c r="B628" s="2"/>
    </row>
    <row r="629" spans="2:2" ht="14.25" customHeight="1" x14ac:dyDescent="0.3">
      <c r="B629" s="2"/>
    </row>
    <row r="630" spans="2:2" ht="14.25" customHeight="1" x14ac:dyDescent="0.3">
      <c r="B630" s="2"/>
    </row>
    <row r="631" spans="2:2" ht="14.25" customHeight="1" x14ac:dyDescent="0.3">
      <c r="B631" s="2"/>
    </row>
    <row r="632" spans="2:2" ht="14.25" customHeight="1" x14ac:dyDescent="0.3">
      <c r="B632" s="2"/>
    </row>
    <row r="633" spans="2:2" ht="14.25" customHeight="1" x14ac:dyDescent="0.3">
      <c r="B633" s="2"/>
    </row>
    <row r="634" spans="2:2" ht="14.25" customHeight="1" x14ac:dyDescent="0.3">
      <c r="B634" s="2"/>
    </row>
    <row r="635" spans="2:2" ht="14.25" customHeight="1" x14ac:dyDescent="0.3">
      <c r="B635" s="2"/>
    </row>
    <row r="636" spans="2:2" ht="14.25" customHeight="1" x14ac:dyDescent="0.3">
      <c r="B636" s="2"/>
    </row>
    <row r="637" spans="2:2" ht="14.25" customHeight="1" x14ac:dyDescent="0.3">
      <c r="B637" s="2"/>
    </row>
    <row r="638" spans="2:2" ht="14.25" customHeight="1" x14ac:dyDescent="0.3">
      <c r="B638" s="2"/>
    </row>
    <row r="639" spans="2:2" ht="14.25" customHeight="1" x14ac:dyDescent="0.3">
      <c r="B639" s="2"/>
    </row>
    <row r="640" spans="2:2" ht="14.25" customHeight="1" x14ac:dyDescent="0.3">
      <c r="B640" s="2"/>
    </row>
    <row r="641" spans="2:2" ht="14.25" customHeight="1" x14ac:dyDescent="0.3">
      <c r="B641" s="2"/>
    </row>
    <row r="642" spans="2:2" ht="14.25" customHeight="1" x14ac:dyDescent="0.3">
      <c r="B642" s="2"/>
    </row>
    <row r="643" spans="2:2" ht="14.25" customHeight="1" x14ac:dyDescent="0.3">
      <c r="B643" s="2"/>
    </row>
    <row r="644" spans="2:2" ht="14.25" customHeight="1" x14ac:dyDescent="0.3">
      <c r="B644" s="2"/>
    </row>
    <row r="645" spans="2:2" ht="14.25" customHeight="1" x14ac:dyDescent="0.3">
      <c r="B645" s="2"/>
    </row>
    <row r="646" spans="2:2" ht="14.25" customHeight="1" x14ac:dyDescent="0.3">
      <c r="B646" s="2"/>
    </row>
    <row r="647" spans="2:2" ht="14.25" customHeight="1" x14ac:dyDescent="0.3">
      <c r="B647" s="2"/>
    </row>
    <row r="648" spans="2:2" ht="14.25" customHeight="1" x14ac:dyDescent="0.3">
      <c r="B648" s="2"/>
    </row>
    <row r="649" spans="2:2" ht="14.25" customHeight="1" x14ac:dyDescent="0.3">
      <c r="B649" s="2"/>
    </row>
    <row r="650" spans="2:2" ht="14.25" customHeight="1" x14ac:dyDescent="0.3">
      <c r="B650" s="2"/>
    </row>
    <row r="651" spans="2:2" ht="14.25" customHeight="1" x14ac:dyDescent="0.3">
      <c r="B651" s="2"/>
    </row>
    <row r="652" spans="2:2" ht="14.25" customHeight="1" x14ac:dyDescent="0.3">
      <c r="B652" s="2"/>
    </row>
    <row r="653" spans="2:2" ht="14.25" customHeight="1" x14ac:dyDescent="0.3">
      <c r="B653" s="2"/>
    </row>
    <row r="654" spans="2:2" ht="14.25" customHeight="1" x14ac:dyDescent="0.3">
      <c r="B654" s="2"/>
    </row>
    <row r="655" spans="2:2" ht="14.25" customHeight="1" x14ac:dyDescent="0.3">
      <c r="B655" s="2"/>
    </row>
    <row r="656" spans="2:2" ht="14.25" customHeight="1" x14ac:dyDescent="0.3">
      <c r="B656" s="2"/>
    </row>
    <row r="657" spans="2:2" ht="14.25" customHeight="1" x14ac:dyDescent="0.3">
      <c r="B657" s="2"/>
    </row>
    <row r="658" spans="2:2" ht="14.25" customHeight="1" x14ac:dyDescent="0.3">
      <c r="B658" s="2"/>
    </row>
    <row r="659" spans="2:2" ht="14.25" customHeight="1" x14ac:dyDescent="0.3">
      <c r="B659" s="2"/>
    </row>
    <row r="660" spans="2:2" ht="14.25" customHeight="1" x14ac:dyDescent="0.3">
      <c r="B660" s="2"/>
    </row>
    <row r="661" spans="2:2" ht="14.25" customHeight="1" x14ac:dyDescent="0.3">
      <c r="B661" s="2"/>
    </row>
    <row r="662" spans="2:2" ht="14.25" customHeight="1" x14ac:dyDescent="0.3">
      <c r="B662" s="2"/>
    </row>
    <row r="663" spans="2:2" ht="14.25" customHeight="1" x14ac:dyDescent="0.3">
      <c r="B663" s="2"/>
    </row>
    <row r="664" spans="2:2" ht="14.25" customHeight="1" x14ac:dyDescent="0.3">
      <c r="B664" s="2"/>
    </row>
    <row r="665" spans="2:2" ht="14.25" customHeight="1" x14ac:dyDescent="0.3">
      <c r="B665" s="2"/>
    </row>
    <row r="666" spans="2:2" ht="14.25" customHeight="1" x14ac:dyDescent="0.3">
      <c r="B666" s="2"/>
    </row>
    <row r="667" spans="2:2" ht="14.25" customHeight="1" x14ac:dyDescent="0.3">
      <c r="B667" s="2"/>
    </row>
    <row r="668" spans="2:2" ht="14.25" customHeight="1" x14ac:dyDescent="0.3">
      <c r="B668" s="2"/>
    </row>
    <row r="669" spans="2:2" ht="14.25" customHeight="1" x14ac:dyDescent="0.3">
      <c r="B669" s="2"/>
    </row>
    <row r="670" spans="2:2" ht="14.25" customHeight="1" x14ac:dyDescent="0.3">
      <c r="B670" s="2"/>
    </row>
    <row r="671" spans="2:2" ht="14.25" customHeight="1" x14ac:dyDescent="0.3">
      <c r="B671" s="2"/>
    </row>
    <row r="672" spans="2:2" ht="14.25" customHeight="1" x14ac:dyDescent="0.3">
      <c r="B672" s="2"/>
    </row>
    <row r="673" spans="2:2" ht="14.25" customHeight="1" x14ac:dyDescent="0.3">
      <c r="B673" s="2"/>
    </row>
    <row r="674" spans="2:2" ht="14.25" customHeight="1" x14ac:dyDescent="0.3">
      <c r="B674" s="2"/>
    </row>
    <row r="675" spans="2:2" ht="14.25" customHeight="1" x14ac:dyDescent="0.3">
      <c r="B675" s="2"/>
    </row>
    <row r="676" spans="2:2" ht="14.25" customHeight="1" x14ac:dyDescent="0.3">
      <c r="B676" s="2"/>
    </row>
    <row r="677" spans="2:2" ht="14.25" customHeight="1" x14ac:dyDescent="0.3">
      <c r="B677" s="2"/>
    </row>
    <row r="678" spans="2:2" ht="14.25" customHeight="1" x14ac:dyDescent="0.3">
      <c r="B678" s="2"/>
    </row>
    <row r="679" spans="2:2" ht="14.25" customHeight="1" x14ac:dyDescent="0.3">
      <c r="B679" s="2"/>
    </row>
    <row r="680" spans="2:2" ht="14.25" customHeight="1" x14ac:dyDescent="0.3">
      <c r="B680" s="2"/>
    </row>
    <row r="681" spans="2:2" ht="14.25" customHeight="1" x14ac:dyDescent="0.3">
      <c r="B681" s="2"/>
    </row>
    <row r="682" spans="2:2" ht="14.25" customHeight="1" x14ac:dyDescent="0.3">
      <c r="B682" s="2"/>
    </row>
    <row r="683" spans="2:2" ht="14.25" customHeight="1" x14ac:dyDescent="0.3">
      <c r="B683" s="2"/>
    </row>
    <row r="684" spans="2:2" ht="14.25" customHeight="1" x14ac:dyDescent="0.3">
      <c r="B684" s="2"/>
    </row>
    <row r="685" spans="2:2" ht="14.25" customHeight="1" x14ac:dyDescent="0.3">
      <c r="B685" s="2"/>
    </row>
    <row r="686" spans="2:2" ht="14.25" customHeight="1" x14ac:dyDescent="0.3">
      <c r="B686" s="2"/>
    </row>
    <row r="687" spans="2:2" ht="14.25" customHeight="1" x14ac:dyDescent="0.3">
      <c r="B687" s="2"/>
    </row>
    <row r="688" spans="2:2" ht="14.25" customHeight="1" x14ac:dyDescent="0.3">
      <c r="B688" s="2"/>
    </row>
    <row r="689" spans="2:2" ht="14.25" customHeight="1" x14ac:dyDescent="0.3">
      <c r="B689" s="2"/>
    </row>
    <row r="690" spans="2:2" ht="14.25" customHeight="1" x14ac:dyDescent="0.3">
      <c r="B690" s="2"/>
    </row>
    <row r="691" spans="2:2" ht="14.25" customHeight="1" x14ac:dyDescent="0.3">
      <c r="B691" s="2"/>
    </row>
    <row r="692" spans="2:2" ht="14.25" customHeight="1" x14ac:dyDescent="0.3">
      <c r="B692" s="2"/>
    </row>
    <row r="693" spans="2:2" ht="14.25" customHeight="1" x14ac:dyDescent="0.3">
      <c r="B693" s="2"/>
    </row>
    <row r="694" spans="2:2" ht="14.25" customHeight="1" x14ac:dyDescent="0.3">
      <c r="B694" s="2"/>
    </row>
    <row r="695" spans="2:2" ht="14.25" customHeight="1" x14ac:dyDescent="0.3">
      <c r="B695" s="2"/>
    </row>
    <row r="696" spans="2:2" ht="14.25" customHeight="1" x14ac:dyDescent="0.3">
      <c r="B696" s="2"/>
    </row>
    <row r="697" spans="2:2" ht="14.25" customHeight="1" x14ac:dyDescent="0.3">
      <c r="B697" s="2"/>
    </row>
    <row r="698" spans="2:2" ht="14.25" customHeight="1" x14ac:dyDescent="0.3">
      <c r="B698" s="2"/>
    </row>
    <row r="699" spans="2:2" ht="14.25" customHeight="1" x14ac:dyDescent="0.3">
      <c r="B699" s="2"/>
    </row>
    <row r="700" spans="2:2" ht="14.25" customHeight="1" x14ac:dyDescent="0.3">
      <c r="B700" s="2"/>
    </row>
    <row r="701" spans="2:2" ht="14.25" customHeight="1" x14ac:dyDescent="0.3">
      <c r="B701" s="2"/>
    </row>
    <row r="702" spans="2:2" ht="14.25" customHeight="1" x14ac:dyDescent="0.3">
      <c r="B702" s="2"/>
    </row>
    <row r="703" spans="2:2" ht="14.25" customHeight="1" x14ac:dyDescent="0.3">
      <c r="B703" s="2"/>
    </row>
    <row r="704" spans="2:2" ht="14.25" customHeight="1" x14ac:dyDescent="0.3">
      <c r="B704" s="2"/>
    </row>
    <row r="705" spans="2:2" ht="14.25" customHeight="1" x14ac:dyDescent="0.3">
      <c r="B705" s="2"/>
    </row>
    <row r="706" spans="2:2" ht="14.25" customHeight="1" x14ac:dyDescent="0.3">
      <c r="B706" s="2"/>
    </row>
    <row r="707" spans="2:2" ht="14.25" customHeight="1" x14ac:dyDescent="0.3">
      <c r="B707" s="2"/>
    </row>
    <row r="708" spans="2:2" ht="14.25" customHeight="1" x14ac:dyDescent="0.3">
      <c r="B708" s="2"/>
    </row>
    <row r="709" spans="2:2" ht="14.25" customHeight="1" x14ac:dyDescent="0.3">
      <c r="B709" s="2"/>
    </row>
    <row r="710" spans="2:2" ht="14.25" customHeight="1" x14ac:dyDescent="0.3">
      <c r="B710" s="2"/>
    </row>
    <row r="711" spans="2:2" ht="14.25" customHeight="1" x14ac:dyDescent="0.3">
      <c r="B711" s="2"/>
    </row>
    <row r="712" spans="2:2" ht="14.25" customHeight="1" x14ac:dyDescent="0.3">
      <c r="B712" s="2"/>
    </row>
    <row r="713" spans="2:2" ht="14.25" customHeight="1" x14ac:dyDescent="0.3">
      <c r="B713" s="2"/>
    </row>
    <row r="714" spans="2:2" ht="14.25" customHeight="1" x14ac:dyDescent="0.3">
      <c r="B714" s="2"/>
    </row>
    <row r="715" spans="2:2" ht="14.25" customHeight="1" x14ac:dyDescent="0.3">
      <c r="B715" s="2"/>
    </row>
    <row r="716" spans="2:2" ht="14.25" customHeight="1" x14ac:dyDescent="0.3">
      <c r="B716" s="2"/>
    </row>
    <row r="717" spans="2:2" ht="14.25" customHeight="1" x14ac:dyDescent="0.3">
      <c r="B717" s="2"/>
    </row>
    <row r="718" spans="2:2" ht="14.25" customHeight="1" x14ac:dyDescent="0.3">
      <c r="B718" s="2"/>
    </row>
    <row r="719" spans="2:2" ht="14.25" customHeight="1" x14ac:dyDescent="0.3">
      <c r="B719" s="2"/>
    </row>
    <row r="720" spans="2:2" ht="14.25" customHeight="1" x14ac:dyDescent="0.3">
      <c r="B720" s="2"/>
    </row>
    <row r="721" spans="2:2" ht="14.25" customHeight="1" x14ac:dyDescent="0.3">
      <c r="B721" s="2"/>
    </row>
    <row r="722" spans="2:2" ht="14.25" customHeight="1" x14ac:dyDescent="0.3">
      <c r="B722" s="2"/>
    </row>
    <row r="723" spans="2:2" ht="14.25" customHeight="1" x14ac:dyDescent="0.3">
      <c r="B723" s="2"/>
    </row>
    <row r="724" spans="2:2" ht="14.25" customHeight="1" x14ac:dyDescent="0.3">
      <c r="B724" s="2"/>
    </row>
    <row r="725" spans="2:2" ht="14.25" customHeight="1" x14ac:dyDescent="0.3">
      <c r="B725" s="2"/>
    </row>
    <row r="726" spans="2:2" ht="14.25" customHeight="1" x14ac:dyDescent="0.3">
      <c r="B726" s="2"/>
    </row>
    <row r="727" spans="2:2" ht="14.25" customHeight="1" x14ac:dyDescent="0.3">
      <c r="B727" s="2"/>
    </row>
    <row r="728" spans="2:2" ht="14.25" customHeight="1" x14ac:dyDescent="0.3">
      <c r="B728" s="2"/>
    </row>
    <row r="729" spans="2:2" ht="14.25" customHeight="1" x14ac:dyDescent="0.3">
      <c r="B729" s="2"/>
    </row>
    <row r="730" spans="2:2" ht="14.25" customHeight="1" x14ac:dyDescent="0.3">
      <c r="B730" s="2"/>
    </row>
    <row r="731" spans="2:2" ht="14.25" customHeight="1" x14ac:dyDescent="0.3">
      <c r="B731" s="2"/>
    </row>
    <row r="732" spans="2:2" ht="14.25" customHeight="1" x14ac:dyDescent="0.3">
      <c r="B732" s="2"/>
    </row>
    <row r="733" spans="2:2" ht="14.25" customHeight="1" x14ac:dyDescent="0.3">
      <c r="B733" s="2"/>
    </row>
    <row r="734" spans="2:2" ht="14.25" customHeight="1" x14ac:dyDescent="0.3">
      <c r="B734" s="2"/>
    </row>
    <row r="735" spans="2:2" ht="14.25" customHeight="1" x14ac:dyDescent="0.3">
      <c r="B735" s="2"/>
    </row>
    <row r="736" spans="2:2" ht="14.25" customHeight="1" x14ac:dyDescent="0.3">
      <c r="B736" s="2"/>
    </row>
    <row r="737" spans="2:2" ht="14.25" customHeight="1" x14ac:dyDescent="0.3">
      <c r="B737" s="2"/>
    </row>
    <row r="738" spans="2:2" ht="14.25" customHeight="1" x14ac:dyDescent="0.3">
      <c r="B738" s="2"/>
    </row>
    <row r="739" spans="2:2" ht="14.25" customHeight="1" x14ac:dyDescent="0.3">
      <c r="B739" s="2"/>
    </row>
    <row r="740" spans="2:2" ht="14.25" customHeight="1" x14ac:dyDescent="0.3">
      <c r="B740" s="2"/>
    </row>
    <row r="741" spans="2:2" ht="14.25" customHeight="1" x14ac:dyDescent="0.3">
      <c r="B741" s="2"/>
    </row>
    <row r="742" spans="2:2" ht="14.25" customHeight="1" x14ac:dyDescent="0.3">
      <c r="B742" s="2"/>
    </row>
    <row r="743" spans="2:2" ht="14.25" customHeight="1" x14ac:dyDescent="0.3">
      <c r="B743" s="2"/>
    </row>
    <row r="744" spans="2:2" ht="14.25" customHeight="1" x14ac:dyDescent="0.3">
      <c r="B744" s="2"/>
    </row>
    <row r="745" spans="2:2" ht="14.25" customHeight="1" x14ac:dyDescent="0.3">
      <c r="B745" s="2"/>
    </row>
    <row r="746" spans="2:2" ht="14.25" customHeight="1" x14ac:dyDescent="0.3">
      <c r="B746" s="2"/>
    </row>
    <row r="747" spans="2:2" ht="14.25" customHeight="1" x14ac:dyDescent="0.3">
      <c r="B747" s="2"/>
    </row>
    <row r="748" spans="2:2" ht="14.25" customHeight="1" x14ac:dyDescent="0.3">
      <c r="B748" s="2"/>
    </row>
    <row r="749" spans="2:2" ht="14.25" customHeight="1" x14ac:dyDescent="0.3">
      <c r="B749" s="2"/>
    </row>
    <row r="750" spans="2:2" ht="14.25" customHeight="1" x14ac:dyDescent="0.3">
      <c r="B750" s="2"/>
    </row>
    <row r="751" spans="2:2" ht="14.25" customHeight="1" x14ac:dyDescent="0.3">
      <c r="B751" s="2"/>
    </row>
    <row r="752" spans="2:2" ht="14.25" customHeight="1" x14ac:dyDescent="0.3">
      <c r="B752" s="2"/>
    </row>
    <row r="753" spans="2:2" ht="14.25" customHeight="1" x14ac:dyDescent="0.3">
      <c r="B753" s="2"/>
    </row>
    <row r="754" spans="2:2" ht="14.25" customHeight="1" x14ac:dyDescent="0.3">
      <c r="B754" s="2"/>
    </row>
    <row r="755" spans="2:2" ht="14.25" customHeight="1" x14ac:dyDescent="0.3">
      <c r="B755" s="2"/>
    </row>
    <row r="756" spans="2:2" ht="14.25" customHeight="1" x14ac:dyDescent="0.3">
      <c r="B756" s="2"/>
    </row>
    <row r="757" spans="2:2" ht="14.25" customHeight="1" x14ac:dyDescent="0.3">
      <c r="B757" s="2"/>
    </row>
    <row r="758" spans="2:2" ht="14.25" customHeight="1" x14ac:dyDescent="0.3">
      <c r="B758" s="2"/>
    </row>
    <row r="759" spans="2:2" ht="14.25" customHeight="1" x14ac:dyDescent="0.3">
      <c r="B759" s="2"/>
    </row>
    <row r="760" spans="2:2" ht="14.25" customHeight="1" x14ac:dyDescent="0.3">
      <c r="B760" s="2"/>
    </row>
    <row r="761" spans="2:2" ht="14.25" customHeight="1" x14ac:dyDescent="0.3">
      <c r="B761" s="2"/>
    </row>
    <row r="762" spans="2:2" ht="14.25" customHeight="1" x14ac:dyDescent="0.3">
      <c r="B762" s="2"/>
    </row>
    <row r="763" spans="2:2" ht="14.25" customHeight="1" x14ac:dyDescent="0.3">
      <c r="B763" s="2"/>
    </row>
    <row r="764" spans="2:2" ht="14.25" customHeight="1" x14ac:dyDescent="0.3">
      <c r="B764" s="2"/>
    </row>
    <row r="765" spans="2:2" ht="14.25" customHeight="1" x14ac:dyDescent="0.3">
      <c r="B765" s="2"/>
    </row>
    <row r="766" spans="2:2" ht="14.25" customHeight="1" x14ac:dyDescent="0.3">
      <c r="B766" s="2"/>
    </row>
    <row r="767" spans="2:2" ht="14.25" customHeight="1" x14ac:dyDescent="0.3">
      <c r="B767" s="2"/>
    </row>
    <row r="768" spans="2:2" ht="14.25" customHeight="1" x14ac:dyDescent="0.3">
      <c r="B768" s="2"/>
    </row>
    <row r="769" spans="2:2" ht="14.25" customHeight="1" x14ac:dyDescent="0.3">
      <c r="B769" s="2"/>
    </row>
    <row r="770" spans="2:2" ht="14.25" customHeight="1" x14ac:dyDescent="0.3">
      <c r="B770" s="2"/>
    </row>
    <row r="771" spans="2:2" ht="14.25" customHeight="1" x14ac:dyDescent="0.3">
      <c r="B771" s="2"/>
    </row>
    <row r="772" spans="2:2" ht="14.25" customHeight="1" x14ac:dyDescent="0.3">
      <c r="B772" s="2"/>
    </row>
    <row r="773" spans="2:2" ht="14.25" customHeight="1" x14ac:dyDescent="0.3">
      <c r="B773" s="2"/>
    </row>
    <row r="774" spans="2:2" ht="14.25" customHeight="1" x14ac:dyDescent="0.3">
      <c r="B774" s="2"/>
    </row>
    <row r="775" spans="2:2" ht="14.25" customHeight="1" x14ac:dyDescent="0.3">
      <c r="B775" s="2"/>
    </row>
    <row r="776" spans="2:2" ht="14.25" customHeight="1" x14ac:dyDescent="0.3">
      <c r="B776" s="2"/>
    </row>
    <row r="777" spans="2:2" ht="14.25" customHeight="1" x14ac:dyDescent="0.3">
      <c r="B777" s="2"/>
    </row>
    <row r="778" spans="2:2" ht="14.25" customHeight="1" x14ac:dyDescent="0.3">
      <c r="B778" s="2"/>
    </row>
    <row r="779" spans="2:2" ht="14.25" customHeight="1" x14ac:dyDescent="0.3">
      <c r="B779" s="2"/>
    </row>
    <row r="780" spans="2:2" ht="14.25" customHeight="1" x14ac:dyDescent="0.3">
      <c r="B780" s="2"/>
    </row>
    <row r="781" spans="2:2" ht="14.25" customHeight="1" x14ac:dyDescent="0.3">
      <c r="B781" s="2"/>
    </row>
    <row r="782" spans="2:2" ht="14.25" customHeight="1" x14ac:dyDescent="0.3">
      <c r="B782" s="2"/>
    </row>
    <row r="783" spans="2:2" ht="14.25" customHeight="1" x14ac:dyDescent="0.3">
      <c r="B783" s="2"/>
    </row>
    <row r="784" spans="2:2" ht="14.25" customHeight="1" x14ac:dyDescent="0.3">
      <c r="B784" s="2"/>
    </row>
    <row r="785" spans="2:2" ht="14.25" customHeight="1" x14ac:dyDescent="0.3">
      <c r="B785" s="2"/>
    </row>
    <row r="786" spans="2:2" ht="14.25" customHeight="1" x14ac:dyDescent="0.3">
      <c r="B786" s="2"/>
    </row>
    <row r="787" spans="2:2" ht="14.25" customHeight="1" x14ac:dyDescent="0.3">
      <c r="B787" s="2"/>
    </row>
    <row r="788" spans="2:2" ht="14.25" customHeight="1" x14ac:dyDescent="0.3">
      <c r="B788" s="2"/>
    </row>
    <row r="789" spans="2:2" ht="14.25" customHeight="1" x14ac:dyDescent="0.3">
      <c r="B789" s="2"/>
    </row>
    <row r="790" spans="2:2" ht="14.25" customHeight="1" x14ac:dyDescent="0.3">
      <c r="B790" s="2"/>
    </row>
    <row r="791" spans="2:2" ht="14.25" customHeight="1" x14ac:dyDescent="0.3">
      <c r="B791" s="2"/>
    </row>
    <row r="792" spans="2:2" ht="14.25" customHeight="1" x14ac:dyDescent="0.3">
      <c r="B792" s="2"/>
    </row>
    <row r="793" spans="2:2" ht="14.25" customHeight="1" x14ac:dyDescent="0.3">
      <c r="B793" s="2"/>
    </row>
    <row r="794" spans="2:2" ht="14.25" customHeight="1" x14ac:dyDescent="0.3">
      <c r="B794" s="2"/>
    </row>
    <row r="795" spans="2:2" ht="14.25" customHeight="1" x14ac:dyDescent="0.3">
      <c r="B795" s="2"/>
    </row>
    <row r="796" spans="2:2" ht="14.25" customHeight="1" x14ac:dyDescent="0.3">
      <c r="B796" s="2"/>
    </row>
    <row r="797" spans="2:2" ht="14.25" customHeight="1" x14ac:dyDescent="0.3">
      <c r="B797" s="2"/>
    </row>
    <row r="798" spans="2:2" ht="14.25" customHeight="1" x14ac:dyDescent="0.3">
      <c r="B798" s="2"/>
    </row>
    <row r="799" spans="2:2" ht="14.25" customHeight="1" x14ac:dyDescent="0.3">
      <c r="B799" s="2"/>
    </row>
    <row r="800" spans="2:2" ht="14.25" customHeight="1" x14ac:dyDescent="0.3">
      <c r="B800" s="2"/>
    </row>
    <row r="801" spans="2:2" ht="14.25" customHeight="1" x14ac:dyDescent="0.3">
      <c r="B801" s="2"/>
    </row>
    <row r="802" spans="2:2" ht="14.25" customHeight="1" x14ac:dyDescent="0.3">
      <c r="B802" s="2"/>
    </row>
    <row r="803" spans="2:2" ht="14.25" customHeight="1" x14ac:dyDescent="0.3">
      <c r="B803" s="2"/>
    </row>
    <row r="804" spans="2:2" ht="14.25" customHeight="1" x14ac:dyDescent="0.3">
      <c r="B804" s="2"/>
    </row>
    <row r="805" spans="2:2" ht="14.25" customHeight="1" x14ac:dyDescent="0.3">
      <c r="B805" s="2"/>
    </row>
    <row r="806" spans="2:2" ht="14.25" customHeight="1" x14ac:dyDescent="0.3">
      <c r="B806" s="2"/>
    </row>
    <row r="807" spans="2:2" ht="14.25" customHeight="1" x14ac:dyDescent="0.3">
      <c r="B807" s="2"/>
    </row>
    <row r="808" spans="2:2" ht="14.25" customHeight="1" x14ac:dyDescent="0.3">
      <c r="B808" s="2"/>
    </row>
    <row r="809" spans="2:2" ht="14.25" customHeight="1" x14ac:dyDescent="0.3">
      <c r="B809" s="2"/>
    </row>
    <row r="810" spans="2:2" ht="14.25" customHeight="1" x14ac:dyDescent="0.3">
      <c r="B810" s="2"/>
    </row>
    <row r="811" spans="2:2" ht="14.25" customHeight="1" x14ac:dyDescent="0.3">
      <c r="B811" s="2"/>
    </row>
    <row r="812" spans="2:2" ht="14.25" customHeight="1" x14ac:dyDescent="0.3">
      <c r="B812" s="2"/>
    </row>
    <row r="813" spans="2:2" ht="14.25" customHeight="1" x14ac:dyDescent="0.3">
      <c r="B813" s="2"/>
    </row>
    <row r="814" spans="2:2" ht="14.25" customHeight="1" x14ac:dyDescent="0.3">
      <c r="B814" s="2"/>
    </row>
    <row r="815" spans="2:2" ht="14.25" customHeight="1" x14ac:dyDescent="0.3">
      <c r="B815" s="2"/>
    </row>
    <row r="816" spans="2:2" ht="14.25" customHeight="1" x14ac:dyDescent="0.3">
      <c r="B816" s="2"/>
    </row>
    <row r="817" spans="2:2" ht="14.25" customHeight="1" x14ac:dyDescent="0.3">
      <c r="B817" s="2"/>
    </row>
    <row r="818" spans="2:2" ht="14.25" customHeight="1" x14ac:dyDescent="0.3">
      <c r="B818" s="2"/>
    </row>
    <row r="819" spans="2:2" ht="14.25" customHeight="1" x14ac:dyDescent="0.3">
      <c r="B819" s="2"/>
    </row>
    <row r="820" spans="2:2" ht="14.25" customHeight="1" x14ac:dyDescent="0.3">
      <c r="B820" s="2"/>
    </row>
    <row r="821" spans="2:2" ht="14.25" customHeight="1" x14ac:dyDescent="0.3">
      <c r="B821" s="2"/>
    </row>
    <row r="822" spans="2:2" ht="14.25" customHeight="1" x14ac:dyDescent="0.3">
      <c r="B822" s="2"/>
    </row>
    <row r="823" spans="2:2" ht="14.25" customHeight="1" x14ac:dyDescent="0.3">
      <c r="B823" s="2"/>
    </row>
    <row r="824" spans="2:2" ht="14.25" customHeight="1" x14ac:dyDescent="0.3">
      <c r="B824" s="2"/>
    </row>
    <row r="825" spans="2:2" ht="14.25" customHeight="1" x14ac:dyDescent="0.3">
      <c r="B825" s="2"/>
    </row>
    <row r="826" spans="2:2" ht="14.25" customHeight="1" x14ac:dyDescent="0.3">
      <c r="B826" s="2"/>
    </row>
    <row r="827" spans="2:2" ht="14.25" customHeight="1" x14ac:dyDescent="0.3">
      <c r="B827" s="2"/>
    </row>
    <row r="828" spans="2:2" ht="14.25" customHeight="1" x14ac:dyDescent="0.3">
      <c r="B828" s="2"/>
    </row>
    <row r="829" spans="2:2" ht="14.25" customHeight="1" x14ac:dyDescent="0.3">
      <c r="B829" s="2"/>
    </row>
    <row r="830" spans="2:2" ht="14.25" customHeight="1" x14ac:dyDescent="0.3">
      <c r="B830" s="2"/>
    </row>
    <row r="831" spans="2:2" ht="14.25" customHeight="1" x14ac:dyDescent="0.3">
      <c r="B831" s="2"/>
    </row>
    <row r="832" spans="2:2" ht="14.25" customHeight="1" x14ac:dyDescent="0.3">
      <c r="B832" s="2"/>
    </row>
    <row r="833" spans="2:2" ht="14.25" customHeight="1" x14ac:dyDescent="0.3">
      <c r="B833" s="2"/>
    </row>
    <row r="834" spans="2:2" ht="14.25" customHeight="1" x14ac:dyDescent="0.3">
      <c r="B834" s="2"/>
    </row>
    <row r="835" spans="2:2" ht="14.25" customHeight="1" x14ac:dyDescent="0.3">
      <c r="B835" s="2"/>
    </row>
    <row r="836" spans="2:2" ht="14.25" customHeight="1" x14ac:dyDescent="0.3">
      <c r="B836" s="2"/>
    </row>
    <row r="837" spans="2:2" ht="14.25" customHeight="1" x14ac:dyDescent="0.3">
      <c r="B837" s="2"/>
    </row>
    <row r="838" spans="2:2" ht="14.25" customHeight="1" x14ac:dyDescent="0.3">
      <c r="B838" s="2"/>
    </row>
    <row r="839" spans="2:2" ht="14.25" customHeight="1" x14ac:dyDescent="0.3">
      <c r="B839" s="2"/>
    </row>
    <row r="840" spans="2:2" ht="14.25" customHeight="1" x14ac:dyDescent="0.3">
      <c r="B840" s="2"/>
    </row>
    <row r="841" spans="2:2" ht="14.25" customHeight="1" x14ac:dyDescent="0.3">
      <c r="B841" s="2"/>
    </row>
    <row r="842" spans="2:2" ht="14.25" customHeight="1" x14ac:dyDescent="0.3">
      <c r="B842" s="2"/>
    </row>
    <row r="843" spans="2:2" ht="14.25" customHeight="1" x14ac:dyDescent="0.3">
      <c r="B843" s="2"/>
    </row>
    <row r="844" spans="2:2" ht="14.25" customHeight="1" x14ac:dyDescent="0.3">
      <c r="B844" s="2"/>
    </row>
    <row r="845" spans="2:2" ht="14.25" customHeight="1" x14ac:dyDescent="0.3">
      <c r="B845" s="2"/>
    </row>
    <row r="846" spans="2:2" ht="14.25" customHeight="1" x14ac:dyDescent="0.3">
      <c r="B846" s="2"/>
    </row>
    <row r="847" spans="2:2" ht="14.25" customHeight="1" x14ac:dyDescent="0.3">
      <c r="B847" s="2"/>
    </row>
    <row r="848" spans="2:2" ht="14.25" customHeight="1" x14ac:dyDescent="0.3">
      <c r="B848" s="2"/>
    </row>
    <row r="849" spans="2:2" ht="14.25" customHeight="1" x14ac:dyDescent="0.3">
      <c r="B849" s="2"/>
    </row>
    <row r="850" spans="2:2" ht="14.25" customHeight="1" x14ac:dyDescent="0.3">
      <c r="B850" s="2"/>
    </row>
    <row r="851" spans="2:2" ht="14.25" customHeight="1" x14ac:dyDescent="0.3">
      <c r="B851" s="2"/>
    </row>
    <row r="852" spans="2:2" ht="14.25" customHeight="1" x14ac:dyDescent="0.3">
      <c r="B852" s="2"/>
    </row>
    <row r="853" spans="2:2" ht="14.25" customHeight="1" x14ac:dyDescent="0.3">
      <c r="B853" s="2"/>
    </row>
    <row r="854" spans="2:2" ht="14.25" customHeight="1" x14ac:dyDescent="0.3">
      <c r="B854" s="2"/>
    </row>
    <row r="855" spans="2:2" ht="14.25" customHeight="1" x14ac:dyDescent="0.3">
      <c r="B855" s="2"/>
    </row>
    <row r="856" spans="2:2" ht="14.25" customHeight="1" x14ac:dyDescent="0.3">
      <c r="B856" s="2"/>
    </row>
    <row r="857" spans="2:2" ht="14.25" customHeight="1" x14ac:dyDescent="0.3">
      <c r="B857" s="2"/>
    </row>
    <row r="858" spans="2:2" ht="14.25" customHeight="1" x14ac:dyDescent="0.3">
      <c r="B858" s="2"/>
    </row>
    <row r="859" spans="2:2" ht="14.25" customHeight="1" x14ac:dyDescent="0.3">
      <c r="B859" s="2"/>
    </row>
    <row r="860" spans="2:2" ht="14.25" customHeight="1" x14ac:dyDescent="0.3">
      <c r="B860" s="2"/>
    </row>
    <row r="861" spans="2:2" ht="14.25" customHeight="1" x14ac:dyDescent="0.3">
      <c r="B861" s="2"/>
    </row>
    <row r="862" spans="2:2" ht="14.25" customHeight="1" x14ac:dyDescent="0.3">
      <c r="B862" s="2"/>
    </row>
    <row r="863" spans="2:2" ht="14.25" customHeight="1" x14ac:dyDescent="0.3">
      <c r="B863" s="2"/>
    </row>
    <row r="864" spans="2:2" ht="14.25" customHeight="1" x14ac:dyDescent="0.3">
      <c r="B864" s="2"/>
    </row>
    <row r="865" spans="2:2" ht="14.25" customHeight="1" x14ac:dyDescent="0.3">
      <c r="B865" s="2"/>
    </row>
    <row r="866" spans="2:2" ht="14.25" customHeight="1" x14ac:dyDescent="0.3">
      <c r="B866" s="2"/>
    </row>
    <row r="867" spans="2:2" ht="14.25" customHeight="1" x14ac:dyDescent="0.3">
      <c r="B867" s="2"/>
    </row>
    <row r="868" spans="2:2" ht="14.25" customHeight="1" x14ac:dyDescent="0.3">
      <c r="B868" s="2"/>
    </row>
    <row r="869" spans="2:2" ht="14.25" customHeight="1" x14ac:dyDescent="0.3">
      <c r="B869" s="2"/>
    </row>
    <row r="870" spans="2:2" ht="14.25" customHeight="1" x14ac:dyDescent="0.3">
      <c r="B870" s="2"/>
    </row>
    <row r="871" spans="2:2" ht="14.25" customHeight="1" x14ac:dyDescent="0.3">
      <c r="B871" s="2"/>
    </row>
    <row r="872" spans="2:2" ht="14.25" customHeight="1" x14ac:dyDescent="0.3">
      <c r="B872" s="2"/>
    </row>
    <row r="873" spans="2:2" ht="14.25" customHeight="1" x14ac:dyDescent="0.3">
      <c r="B873" s="2"/>
    </row>
    <row r="874" spans="2:2" ht="14.25" customHeight="1" x14ac:dyDescent="0.3">
      <c r="B874" s="2"/>
    </row>
    <row r="875" spans="2:2" ht="14.25" customHeight="1" x14ac:dyDescent="0.3">
      <c r="B875" s="2"/>
    </row>
    <row r="876" spans="2:2" ht="14.25" customHeight="1" x14ac:dyDescent="0.3">
      <c r="B876" s="2"/>
    </row>
    <row r="877" spans="2:2" ht="14.25" customHeight="1" x14ac:dyDescent="0.3">
      <c r="B877" s="2"/>
    </row>
    <row r="878" spans="2:2" ht="14.25" customHeight="1" x14ac:dyDescent="0.3">
      <c r="B878" s="2"/>
    </row>
    <row r="879" spans="2:2" ht="14.25" customHeight="1" x14ac:dyDescent="0.3">
      <c r="B879" s="2"/>
    </row>
    <row r="880" spans="2:2" ht="14.25" customHeight="1" x14ac:dyDescent="0.3">
      <c r="B880" s="2"/>
    </row>
    <row r="881" spans="2:2" ht="14.25" customHeight="1" x14ac:dyDescent="0.3">
      <c r="B881" s="2"/>
    </row>
    <row r="882" spans="2:2" ht="14.25" customHeight="1" x14ac:dyDescent="0.3">
      <c r="B882" s="2"/>
    </row>
    <row r="883" spans="2:2" ht="14.25" customHeight="1" x14ac:dyDescent="0.3">
      <c r="B883" s="2"/>
    </row>
    <row r="884" spans="2:2" ht="14.25" customHeight="1" x14ac:dyDescent="0.3">
      <c r="B884" s="2"/>
    </row>
    <row r="885" spans="2:2" ht="14.25" customHeight="1" x14ac:dyDescent="0.3">
      <c r="B885" s="2"/>
    </row>
    <row r="886" spans="2:2" ht="14.25" customHeight="1" x14ac:dyDescent="0.3">
      <c r="B886" s="2"/>
    </row>
    <row r="887" spans="2:2" ht="14.25" customHeight="1" x14ac:dyDescent="0.3">
      <c r="B887" s="2"/>
    </row>
    <row r="888" spans="2:2" ht="14.25" customHeight="1" x14ac:dyDescent="0.3">
      <c r="B888" s="2"/>
    </row>
    <row r="889" spans="2:2" ht="14.25" customHeight="1" x14ac:dyDescent="0.3">
      <c r="B889" s="2"/>
    </row>
    <row r="890" spans="2:2" ht="14.25" customHeight="1" x14ac:dyDescent="0.3">
      <c r="B890" s="2"/>
    </row>
    <row r="891" spans="2:2" ht="14.25" customHeight="1" x14ac:dyDescent="0.3">
      <c r="B891" s="2"/>
    </row>
    <row r="892" spans="2:2" ht="14.25" customHeight="1" x14ac:dyDescent="0.3">
      <c r="B892" s="2"/>
    </row>
    <row r="893" spans="2:2" ht="14.25" customHeight="1" x14ac:dyDescent="0.3">
      <c r="B893" s="2"/>
    </row>
    <row r="894" spans="2:2" ht="14.25" customHeight="1" x14ac:dyDescent="0.3">
      <c r="B894" s="2"/>
    </row>
    <row r="895" spans="2:2" ht="14.25" customHeight="1" x14ac:dyDescent="0.3">
      <c r="B895" s="2"/>
    </row>
    <row r="896" spans="2:2" ht="14.25" customHeight="1" x14ac:dyDescent="0.3">
      <c r="B896" s="2"/>
    </row>
    <row r="897" spans="2:2" ht="14.25" customHeight="1" x14ac:dyDescent="0.3">
      <c r="B897" s="2"/>
    </row>
    <row r="898" spans="2:2" ht="14.25" customHeight="1" x14ac:dyDescent="0.3">
      <c r="B898" s="2"/>
    </row>
    <row r="899" spans="2:2" ht="14.25" customHeight="1" x14ac:dyDescent="0.3">
      <c r="B899" s="2"/>
    </row>
    <row r="900" spans="2:2" ht="14.25" customHeight="1" x14ac:dyDescent="0.3">
      <c r="B900" s="2"/>
    </row>
    <row r="901" spans="2:2" ht="14.25" customHeight="1" x14ac:dyDescent="0.3">
      <c r="B901" s="2"/>
    </row>
    <row r="902" spans="2:2" ht="14.25" customHeight="1" x14ac:dyDescent="0.3">
      <c r="B902" s="2"/>
    </row>
    <row r="903" spans="2:2" ht="14.25" customHeight="1" x14ac:dyDescent="0.3">
      <c r="B903" s="2"/>
    </row>
    <row r="904" spans="2:2" ht="14.25" customHeight="1" x14ac:dyDescent="0.3">
      <c r="B904" s="2"/>
    </row>
    <row r="905" spans="2:2" ht="14.25" customHeight="1" x14ac:dyDescent="0.3">
      <c r="B905" s="2"/>
    </row>
    <row r="906" spans="2:2" ht="14.25" customHeight="1" x14ac:dyDescent="0.3">
      <c r="B906" s="2"/>
    </row>
    <row r="907" spans="2:2" ht="14.25" customHeight="1" x14ac:dyDescent="0.3">
      <c r="B907" s="2"/>
    </row>
    <row r="908" spans="2:2" ht="14.25" customHeight="1" x14ac:dyDescent="0.3">
      <c r="B908" s="2"/>
    </row>
    <row r="909" spans="2:2" ht="14.25" customHeight="1" x14ac:dyDescent="0.3">
      <c r="B909" s="2"/>
    </row>
    <row r="910" spans="2:2" ht="14.25" customHeight="1" x14ac:dyDescent="0.3">
      <c r="B910" s="2"/>
    </row>
    <row r="911" spans="2:2" ht="14.25" customHeight="1" x14ac:dyDescent="0.3">
      <c r="B911" s="2"/>
    </row>
    <row r="912" spans="2:2" ht="14.25" customHeight="1" x14ac:dyDescent="0.3">
      <c r="B912" s="2"/>
    </row>
    <row r="913" spans="2:2" ht="14.25" customHeight="1" x14ac:dyDescent="0.3">
      <c r="B913" s="2"/>
    </row>
    <row r="914" spans="2:2" ht="14.25" customHeight="1" x14ac:dyDescent="0.3">
      <c r="B914" s="2"/>
    </row>
    <row r="915" spans="2:2" ht="14.25" customHeight="1" x14ac:dyDescent="0.3">
      <c r="B915" s="2"/>
    </row>
    <row r="916" spans="2:2" ht="14.25" customHeight="1" x14ac:dyDescent="0.3">
      <c r="B916" s="2"/>
    </row>
    <row r="917" spans="2:2" ht="14.25" customHeight="1" x14ac:dyDescent="0.3">
      <c r="B917" s="2"/>
    </row>
    <row r="918" spans="2:2" ht="14.25" customHeight="1" x14ac:dyDescent="0.3">
      <c r="B918" s="2"/>
    </row>
    <row r="919" spans="2:2" ht="14.25" customHeight="1" x14ac:dyDescent="0.3">
      <c r="B919" s="2"/>
    </row>
    <row r="920" spans="2:2" ht="14.25" customHeight="1" x14ac:dyDescent="0.3">
      <c r="B920" s="2"/>
    </row>
    <row r="921" spans="2:2" ht="14.25" customHeight="1" x14ac:dyDescent="0.3">
      <c r="B921" s="2"/>
    </row>
    <row r="922" spans="2:2" ht="14.25" customHeight="1" x14ac:dyDescent="0.3">
      <c r="B922" s="2"/>
    </row>
    <row r="923" spans="2:2" ht="14.25" customHeight="1" x14ac:dyDescent="0.3">
      <c r="B923" s="2"/>
    </row>
    <row r="924" spans="2:2" ht="14.25" customHeight="1" x14ac:dyDescent="0.3">
      <c r="B924" s="2"/>
    </row>
    <row r="925" spans="2:2" ht="14.25" customHeight="1" x14ac:dyDescent="0.3">
      <c r="B925" s="2"/>
    </row>
    <row r="926" spans="2:2" ht="14.25" customHeight="1" x14ac:dyDescent="0.3">
      <c r="B926" s="2"/>
    </row>
    <row r="927" spans="2:2" ht="14.25" customHeight="1" x14ac:dyDescent="0.3">
      <c r="B927" s="2"/>
    </row>
    <row r="928" spans="2:2" ht="14.25" customHeight="1" x14ac:dyDescent="0.3">
      <c r="B928" s="2"/>
    </row>
    <row r="929" spans="2:2" ht="14.25" customHeight="1" x14ac:dyDescent="0.3">
      <c r="B929" s="2"/>
    </row>
    <row r="930" spans="2:2" ht="14.25" customHeight="1" x14ac:dyDescent="0.3">
      <c r="B930" s="2"/>
    </row>
    <row r="931" spans="2:2" ht="14.25" customHeight="1" x14ac:dyDescent="0.3">
      <c r="B931" s="2"/>
    </row>
    <row r="932" spans="2:2" ht="14.25" customHeight="1" x14ac:dyDescent="0.3">
      <c r="B932" s="2"/>
    </row>
    <row r="933" spans="2:2" ht="14.25" customHeight="1" x14ac:dyDescent="0.3">
      <c r="B933" s="2"/>
    </row>
    <row r="934" spans="2:2" ht="14.25" customHeight="1" x14ac:dyDescent="0.3">
      <c r="B934" s="2"/>
    </row>
    <row r="935" spans="2:2" ht="14.25" customHeight="1" x14ac:dyDescent="0.3">
      <c r="B935" s="2"/>
    </row>
    <row r="936" spans="2:2" ht="14.25" customHeight="1" x14ac:dyDescent="0.3">
      <c r="B936" s="2"/>
    </row>
    <row r="937" spans="2:2" ht="14.25" customHeight="1" x14ac:dyDescent="0.3">
      <c r="B937" s="2"/>
    </row>
    <row r="938" spans="2:2" ht="14.25" customHeight="1" x14ac:dyDescent="0.3">
      <c r="B938" s="2"/>
    </row>
    <row r="939" spans="2:2" ht="14.25" customHeight="1" x14ac:dyDescent="0.3">
      <c r="B939" s="2"/>
    </row>
    <row r="940" spans="2:2" ht="14.25" customHeight="1" x14ac:dyDescent="0.3">
      <c r="B940" s="2"/>
    </row>
    <row r="941" spans="2:2" ht="14.25" customHeight="1" x14ac:dyDescent="0.3">
      <c r="B941" s="2"/>
    </row>
    <row r="942" spans="2:2" ht="14.25" customHeight="1" x14ac:dyDescent="0.3">
      <c r="B942" s="2"/>
    </row>
    <row r="943" spans="2:2" ht="14.25" customHeight="1" x14ac:dyDescent="0.3">
      <c r="B943" s="2"/>
    </row>
    <row r="944" spans="2:2" ht="14.25" customHeight="1" x14ac:dyDescent="0.3">
      <c r="B944" s="2"/>
    </row>
    <row r="945" spans="2:2" ht="14.25" customHeight="1" x14ac:dyDescent="0.3">
      <c r="B945" s="2"/>
    </row>
    <row r="946" spans="2:2" ht="14.25" customHeight="1" x14ac:dyDescent="0.3">
      <c r="B946" s="2"/>
    </row>
    <row r="947" spans="2:2" ht="14.25" customHeight="1" x14ac:dyDescent="0.3">
      <c r="B947" s="2"/>
    </row>
    <row r="948" spans="2:2" ht="14.25" customHeight="1" x14ac:dyDescent="0.3">
      <c r="B948" s="2"/>
    </row>
    <row r="949" spans="2:2" ht="14.25" customHeight="1" x14ac:dyDescent="0.3">
      <c r="B949" s="2"/>
    </row>
    <row r="950" spans="2:2" ht="14.25" customHeight="1" x14ac:dyDescent="0.3">
      <c r="B950" s="2"/>
    </row>
    <row r="951" spans="2:2" ht="14.25" customHeight="1" x14ac:dyDescent="0.3">
      <c r="B951" s="2"/>
    </row>
    <row r="952" spans="2:2" ht="14.25" customHeight="1" x14ac:dyDescent="0.3">
      <c r="B952" s="2"/>
    </row>
    <row r="953" spans="2:2" ht="14.25" customHeight="1" x14ac:dyDescent="0.3">
      <c r="B953" s="2"/>
    </row>
    <row r="954" spans="2:2" ht="14.25" customHeight="1" x14ac:dyDescent="0.3">
      <c r="B954" s="2"/>
    </row>
    <row r="955" spans="2:2" ht="14.25" customHeight="1" x14ac:dyDescent="0.3">
      <c r="B955" s="2"/>
    </row>
    <row r="956" spans="2:2" ht="14.25" customHeight="1" x14ac:dyDescent="0.3">
      <c r="B956" s="2"/>
    </row>
    <row r="957" spans="2:2" ht="14.25" customHeight="1" x14ac:dyDescent="0.3">
      <c r="B957" s="2"/>
    </row>
    <row r="958" spans="2:2" ht="14.25" customHeight="1" x14ac:dyDescent="0.3">
      <c r="B958" s="2"/>
    </row>
    <row r="959" spans="2:2" ht="14.25" customHeight="1" x14ac:dyDescent="0.3">
      <c r="B959" s="2"/>
    </row>
    <row r="960" spans="2:2" ht="14.25" customHeight="1" x14ac:dyDescent="0.3">
      <c r="B960" s="2"/>
    </row>
    <row r="961" spans="2:2" ht="14.25" customHeight="1" x14ac:dyDescent="0.3">
      <c r="B961" s="2"/>
    </row>
    <row r="962" spans="2:2" ht="14.25" customHeight="1" x14ac:dyDescent="0.3">
      <c r="B962" s="2"/>
    </row>
    <row r="963" spans="2:2" ht="14.25" customHeight="1" x14ac:dyDescent="0.3">
      <c r="B963" s="2"/>
    </row>
    <row r="964" spans="2:2" ht="14.25" customHeight="1" x14ac:dyDescent="0.3">
      <c r="B964" s="2"/>
    </row>
    <row r="965" spans="2:2" ht="14.25" customHeight="1" x14ac:dyDescent="0.3">
      <c r="B965" s="2"/>
    </row>
    <row r="966" spans="2:2" ht="14.25" customHeight="1" x14ac:dyDescent="0.3">
      <c r="B966" s="2"/>
    </row>
    <row r="967" spans="2:2" ht="14.25" customHeight="1" x14ac:dyDescent="0.3">
      <c r="B967" s="2"/>
    </row>
    <row r="968" spans="2:2" ht="14.25" customHeight="1" x14ac:dyDescent="0.3">
      <c r="B968" s="2"/>
    </row>
    <row r="969" spans="2:2" ht="14.25" customHeight="1" x14ac:dyDescent="0.3">
      <c r="B969" s="2"/>
    </row>
    <row r="970" spans="2:2" ht="14.25" customHeight="1" x14ac:dyDescent="0.3">
      <c r="B970" s="2"/>
    </row>
    <row r="971" spans="2:2" ht="14.25" customHeight="1" x14ac:dyDescent="0.3">
      <c r="B971" s="2"/>
    </row>
    <row r="972" spans="2:2" ht="14.25" customHeight="1" x14ac:dyDescent="0.3">
      <c r="B972" s="2"/>
    </row>
    <row r="973" spans="2:2" ht="14.25" customHeight="1" x14ac:dyDescent="0.3">
      <c r="B973" s="2"/>
    </row>
    <row r="974" spans="2:2" ht="14.25" customHeight="1" x14ac:dyDescent="0.3">
      <c r="B974" s="2"/>
    </row>
    <row r="975" spans="2:2" ht="14.25" customHeight="1" x14ac:dyDescent="0.3">
      <c r="B975" s="2"/>
    </row>
    <row r="976" spans="2:2" ht="14.25" customHeight="1" x14ac:dyDescent="0.3">
      <c r="B976" s="2"/>
    </row>
    <row r="977" spans="2:2" ht="14.25" customHeight="1" x14ac:dyDescent="0.3">
      <c r="B977" s="2"/>
    </row>
    <row r="978" spans="2:2" ht="14.25" customHeight="1" x14ac:dyDescent="0.3">
      <c r="B978" s="2"/>
    </row>
    <row r="979" spans="2:2" ht="14.25" customHeight="1" x14ac:dyDescent="0.3">
      <c r="B979" s="2"/>
    </row>
    <row r="980" spans="2:2" ht="14.25" customHeight="1" x14ac:dyDescent="0.3">
      <c r="B980" s="2"/>
    </row>
    <row r="981" spans="2:2" ht="14.25" customHeight="1" x14ac:dyDescent="0.3">
      <c r="B981" s="2"/>
    </row>
    <row r="982" spans="2:2" ht="14.25" customHeight="1" x14ac:dyDescent="0.3">
      <c r="B982" s="2"/>
    </row>
    <row r="983" spans="2:2" ht="14.25" customHeight="1" x14ac:dyDescent="0.3">
      <c r="B983" s="2"/>
    </row>
    <row r="984" spans="2:2" ht="14.25" customHeight="1" x14ac:dyDescent="0.3">
      <c r="B984" s="2"/>
    </row>
    <row r="985" spans="2:2" ht="14.25" customHeight="1" x14ac:dyDescent="0.3">
      <c r="B985" s="2"/>
    </row>
    <row r="986" spans="2:2" ht="14.25" customHeight="1" x14ac:dyDescent="0.3">
      <c r="B986" s="2"/>
    </row>
    <row r="987" spans="2:2" ht="14.25" customHeight="1" x14ac:dyDescent="0.3">
      <c r="B987" s="2"/>
    </row>
  </sheetData>
  <sheetProtection algorithmName="SHA-512" hashValue="f7sosQpUgLnvzWWz3bjkQvDZeumnQaQxiHmrQ/y0plEXS7/xk4JjLEIJjHmfOK15gsHHQPFkv5l2pBXzpwqg/A==" saltValue="LhCOWN7RLRo0EHCJW5K5dw==" spinCount="100000" sheet="1" objects="1" scenarios="1"/>
  <mergeCells count="11">
    <mergeCell ref="E14:F14"/>
    <mergeCell ref="E15:F15"/>
    <mergeCell ref="E16:F16"/>
    <mergeCell ref="E20:F20"/>
    <mergeCell ref="A1:H1"/>
    <mergeCell ref="D6:E7"/>
    <mergeCell ref="E9:F9"/>
    <mergeCell ref="E10:F10"/>
    <mergeCell ref="E11:F11"/>
    <mergeCell ref="E12:F12"/>
    <mergeCell ref="E17:F17"/>
  </mergeCells>
  <pageMargins left="0.7" right="0.7" top="0.75" bottom="0.75" header="0" footer="0"/>
  <pageSetup orientation="landscape" r:id="rId1"/>
  <legacyDrawing r:id="rId2"/>
  <picture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69BB8-652C-4E1A-9046-6E11CD3C9607}">
  <sheetPr>
    <tabColor rgb="FF9CE0DB"/>
  </sheetPr>
  <dimension ref="B1:L44"/>
  <sheetViews>
    <sheetView showGridLines="0" topLeftCell="A25" zoomScaleNormal="100" workbookViewId="0">
      <selection activeCell="C45" sqref="C45"/>
    </sheetView>
  </sheetViews>
  <sheetFormatPr baseColWidth="10" defaultColWidth="14.44140625" defaultRowHeight="13.8" x14ac:dyDescent="0.25"/>
  <cols>
    <col min="1" max="1" width="7.44140625" style="24" customWidth="1"/>
    <col min="2" max="2" width="31.33203125" style="24" bestFit="1" customWidth="1"/>
    <col min="3" max="3" width="14.109375" style="24" bestFit="1" customWidth="1"/>
    <col min="4" max="4" width="8" style="24" bestFit="1" customWidth="1"/>
    <col min="5" max="5" width="5.6640625" style="24" customWidth="1"/>
    <col min="6" max="6" width="31.33203125" style="24" bestFit="1" customWidth="1"/>
    <col min="7" max="7" width="14.109375" style="24" bestFit="1" customWidth="1"/>
    <col min="8" max="8" width="15.5546875" style="24" customWidth="1"/>
    <col min="9" max="9" width="9.5546875" style="24" customWidth="1"/>
    <col min="10" max="10" width="31.33203125" style="24" bestFit="1" customWidth="1"/>
    <col min="11" max="11" width="20.5546875" style="24" bestFit="1" customWidth="1"/>
    <col min="12" max="27" width="11.44140625" style="24" customWidth="1"/>
    <col min="28" max="16384" width="14.44140625" style="24"/>
  </cols>
  <sheetData>
    <row r="1" spans="2:11" hidden="1" x14ac:dyDescent="0.25"/>
    <row r="2" spans="2:11" hidden="1" x14ac:dyDescent="0.25"/>
    <row r="3" spans="2:11" ht="22.8" hidden="1" x14ac:dyDescent="0.25">
      <c r="B3" s="23" t="s">
        <v>28</v>
      </c>
      <c r="D3" s="158" t="s">
        <v>29</v>
      </c>
      <c r="E3" s="159"/>
      <c r="H3" s="160" t="s">
        <v>30</v>
      </c>
      <c r="I3" s="161"/>
    </row>
    <row r="4" spans="2:11" ht="16.2" hidden="1" thickBot="1" x14ac:dyDescent="0.3">
      <c r="D4" s="27"/>
      <c r="H4" s="161"/>
      <c r="I4" s="161"/>
    </row>
    <row r="5" spans="2:11" s="29" customFormat="1" ht="20.399999999999999" hidden="1" x14ac:dyDescent="0.3">
      <c r="B5" s="25" t="s">
        <v>31</v>
      </c>
      <c r="C5" s="26" t="s">
        <v>32</v>
      </c>
      <c r="D5" s="27"/>
      <c r="E5" s="27"/>
      <c r="F5" s="25" t="s">
        <v>31</v>
      </c>
      <c r="G5" s="26" t="s">
        <v>32</v>
      </c>
      <c r="H5" s="27"/>
      <c r="I5" s="27"/>
      <c r="J5" s="25" t="s">
        <v>31</v>
      </c>
      <c r="K5" s="28" t="s">
        <v>32</v>
      </c>
    </row>
    <row r="6" spans="2:11" ht="20.399999999999999" hidden="1" x14ac:dyDescent="0.35">
      <c r="B6" s="30" t="s">
        <v>33</v>
      </c>
      <c r="C6" s="31" t="s">
        <v>34</v>
      </c>
      <c r="D6" s="32"/>
      <c r="E6" s="32"/>
      <c r="F6" s="30" t="s">
        <v>33</v>
      </c>
      <c r="G6" s="31" t="s">
        <v>34</v>
      </c>
      <c r="H6" s="32"/>
      <c r="I6" s="32"/>
      <c r="J6" s="30" t="s">
        <v>33</v>
      </c>
      <c r="K6" s="33" t="s">
        <v>34</v>
      </c>
    </row>
    <row r="7" spans="2:11" ht="15.6" hidden="1" x14ac:dyDescent="0.3">
      <c r="B7" s="34" t="s">
        <v>35</v>
      </c>
      <c r="C7" s="105">
        <v>23000000</v>
      </c>
      <c r="D7" s="35"/>
      <c r="E7" s="35"/>
      <c r="F7" s="34" t="s">
        <v>35</v>
      </c>
      <c r="G7" s="105">
        <v>0</v>
      </c>
      <c r="H7" s="35"/>
      <c r="I7" s="35"/>
      <c r="J7" s="34" t="s">
        <v>35</v>
      </c>
      <c r="K7" s="105">
        <v>0</v>
      </c>
    </row>
    <row r="8" spans="2:11" ht="15.6" hidden="1" x14ac:dyDescent="0.3">
      <c r="B8" s="34" t="s">
        <v>36</v>
      </c>
      <c r="C8" s="105">
        <v>200000000</v>
      </c>
      <c r="D8" s="35"/>
      <c r="E8" s="35"/>
      <c r="F8" s="34" t="s">
        <v>36</v>
      </c>
      <c r="G8" s="105">
        <v>200000000</v>
      </c>
      <c r="H8" s="35"/>
      <c r="I8" s="35"/>
      <c r="J8" s="34" t="s">
        <v>36</v>
      </c>
      <c r="K8" s="105">
        <v>0</v>
      </c>
    </row>
    <row r="9" spans="2:11" ht="15.6" hidden="1" x14ac:dyDescent="0.3">
      <c r="B9" s="34" t="s">
        <v>37</v>
      </c>
      <c r="C9" s="105">
        <v>150000000</v>
      </c>
      <c r="D9" s="35"/>
      <c r="E9" s="35"/>
      <c r="F9" s="34" t="s">
        <v>37</v>
      </c>
      <c r="G9" s="105">
        <v>150000000</v>
      </c>
      <c r="H9" s="35"/>
      <c r="I9" s="35"/>
      <c r="J9" s="34" t="s">
        <v>37</v>
      </c>
      <c r="K9" s="105">
        <v>150000000</v>
      </c>
    </row>
    <row r="10" spans="2:11" ht="15.6" hidden="1" x14ac:dyDescent="0.3">
      <c r="B10" s="36" t="s">
        <v>38</v>
      </c>
      <c r="C10" s="106">
        <v>45580</v>
      </c>
      <c r="D10" s="35"/>
      <c r="E10" s="35"/>
      <c r="F10" s="36" t="s">
        <v>38</v>
      </c>
      <c r="G10" s="106">
        <v>45580</v>
      </c>
      <c r="H10" s="35"/>
      <c r="I10" s="35"/>
      <c r="J10" s="36" t="s">
        <v>38</v>
      </c>
      <c r="K10" s="106">
        <v>45580</v>
      </c>
    </row>
    <row r="11" spans="2:11" ht="15.6" hidden="1" x14ac:dyDescent="0.3">
      <c r="B11" s="36" t="s">
        <v>39</v>
      </c>
      <c r="C11" s="106">
        <v>45597</v>
      </c>
      <c r="D11" s="35"/>
      <c r="E11" s="35"/>
      <c r="F11" s="36" t="s">
        <v>39</v>
      </c>
      <c r="G11" s="106">
        <v>45597</v>
      </c>
      <c r="H11" s="35"/>
      <c r="I11" s="35"/>
      <c r="J11" s="36" t="s">
        <v>39</v>
      </c>
      <c r="K11" s="106">
        <v>45597</v>
      </c>
    </row>
    <row r="12" spans="2:11" ht="15.6" hidden="1" x14ac:dyDescent="0.3">
      <c r="B12" s="34" t="s">
        <v>40</v>
      </c>
      <c r="C12" s="107">
        <f>+(C10-C11)*-1</f>
        <v>17</v>
      </c>
      <c r="D12" s="35"/>
      <c r="E12" s="35"/>
      <c r="F12" s="34" t="s">
        <v>40</v>
      </c>
      <c r="G12" s="107">
        <f>+(G10-G11)*-1</f>
        <v>17</v>
      </c>
      <c r="H12" s="35"/>
      <c r="I12" s="35"/>
      <c r="J12" s="34" t="s">
        <v>40</v>
      </c>
      <c r="K12" s="107">
        <f>+(K10-K11)*-1</f>
        <v>17</v>
      </c>
    </row>
    <row r="13" spans="2:11" ht="15.6" hidden="1" x14ac:dyDescent="0.3">
      <c r="B13" s="37" t="s">
        <v>41</v>
      </c>
      <c r="C13" s="108">
        <f>+C12/30</f>
        <v>0.56666666666666665</v>
      </c>
      <c r="D13" s="35"/>
      <c r="E13" s="35"/>
      <c r="F13" s="37" t="s">
        <v>41</v>
      </c>
      <c r="G13" s="108">
        <f>+G12/30</f>
        <v>0.56666666666666665</v>
      </c>
      <c r="H13" s="35"/>
      <c r="I13" s="35"/>
      <c r="J13" s="37" t="s">
        <v>41</v>
      </c>
      <c r="K13" s="108">
        <f>+K12/30</f>
        <v>0.56666666666666665</v>
      </c>
    </row>
    <row r="14" spans="2:11" ht="15.6" hidden="1" x14ac:dyDescent="0.3">
      <c r="B14" s="34" t="s">
        <v>42</v>
      </c>
      <c r="C14" s="109">
        <f>+C13</f>
        <v>0.56666666666666665</v>
      </c>
      <c r="D14" s="35"/>
      <c r="E14" s="35"/>
      <c r="F14" s="34" t="s">
        <v>42</v>
      </c>
      <c r="G14" s="109">
        <f>+G13</f>
        <v>0.56666666666666665</v>
      </c>
      <c r="H14" s="35"/>
      <c r="I14" s="35"/>
      <c r="J14" s="38" t="s">
        <v>42</v>
      </c>
      <c r="K14" s="120">
        <f>+K13</f>
        <v>0.56666666666666665</v>
      </c>
    </row>
    <row r="15" spans="2:11" ht="15.6" hidden="1" x14ac:dyDescent="0.3">
      <c r="B15" s="34" t="s">
        <v>7</v>
      </c>
      <c r="C15" s="110">
        <v>0.05</v>
      </c>
      <c r="D15" s="39"/>
      <c r="E15" s="35"/>
      <c r="F15" s="34" t="s">
        <v>7</v>
      </c>
      <c r="G15" s="119">
        <v>5.0000000000000001E-3</v>
      </c>
      <c r="H15" s="35"/>
      <c r="I15" s="35"/>
      <c r="J15" s="38" t="s">
        <v>7</v>
      </c>
      <c r="K15" s="121">
        <v>0.01</v>
      </c>
    </row>
    <row r="16" spans="2:11" ht="15.6" hidden="1" x14ac:dyDescent="0.3">
      <c r="B16" s="36" t="s">
        <v>43</v>
      </c>
      <c r="C16" s="111">
        <f>+C7*C15*C14</f>
        <v>651666.66666666663</v>
      </c>
      <c r="D16" s="35"/>
      <c r="E16" s="35"/>
      <c r="F16" s="36" t="s">
        <v>43</v>
      </c>
      <c r="G16" s="111">
        <f>+G8*G15*G14</f>
        <v>566666.66666666663</v>
      </c>
      <c r="H16" s="35"/>
      <c r="I16" s="35"/>
      <c r="J16" s="36" t="s">
        <v>43</v>
      </c>
      <c r="K16" s="111">
        <f>+K9*K15*K14</f>
        <v>850000</v>
      </c>
    </row>
    <row r="17" spans="2:12" ht="15.6" hidden="1" x14ac:dyDescent="0.3">
      <c r="B17" s="40" t="s">
        <v>44</v>
      </c>
      <c r="C17" s="115">
        <f>+C7-C16</f>
        <v>22348333.333333332</v>
      </c>
      <c r="D17" s="35"/>
      <c r="E17" s="35"/>
      <c r="F17" s="40" t="s">
        <v>44</v>
      </c>
      <c r="G17" s="115">
        <f>+G18-G16</f>
        <v>9433333.333333334</v>
      </c>
      <c r="H17" s="35"/>
      <c r="I17" s="35"/>
      <c r="J17" s="40" t="s">
        <v>44</v>
      </c>
      <c r="K17" s="115">
        <f>+K18-K16</f>
        <v>14150000</v>
      </c>
    </row>
    <row r="18" spans="2:12" ht="15.6" hidden="1" x14ac:dyDescent="0.3">
      <c r="B18" s="41" t="s">
        <v>45</v>
      </c>
      <c r="C18" s="116">
        <f>+C7</f>
        <v>23000000</v>
      </c>
      <c r="D18" s="35"/>
      <c r="E18" s="35"/>
      <c r="F18" s="41" t="s">
        <v>45</v>
      </c>
      <c r="G18" s="116">
        <f>+G8*5%</f>
        <v>10000000</v>
      </c>
      <c r="H18" s="35"/>
      <c r="I18" s="35"/>
      <c r="J18" s="41" t="s">
        <v>45</v>
      </c>
      <c r="K18" s="116">
        <f>+K9*10%</f>
        <v>15000000</v>
      </c>
    </row>
    <row r="19" spans="2:12" ht="15.6" hidden="1" x14ac:dyDescent="0.3">
      <c r="B19" s="42" t="s">
        <v>46</v>
      </c>
      <c r="C19" s="117">
        <f t="shared" ref="C19:C20" si="0">+C18</f>
        <v>23000000</v>
      </c>
      <c r="D19" s="35"/>
      <c r="E19" s="35"/>
      <c r="F19" s="42" t="s">
        <v>46</v>
      </c>
      <c r="G19" s="117">
        <f t="shared" ref="G19:G20" si="1">+G18</f>
        <v>10000000</v>
      </c>
      <c r="H19" s="35"/>
      <c r="I19" s="35"/>
      <c r="J19" s="42" t="s">
        <v>46</v>
      </c>
      <c r="K19" s="117">
        <f t="shared" ref="K19:K20" si="2">+K18</f>
        <v>15000000</v>
      </c>
    </row>
    <row r="20" spans="2:12" ht="15.6" hidden="1" x14ac:dyDescent="0.3">
      <c r="B20" s="43" t="s">
        <v>47</v>
      </c>
      <c r="C20" s="112">
        <f t="shared" si="0"/>
        <v>23000000</v>
      </c>
      <c r="D20" s="35"/>
      <c r="E20" s="35"/>
      <c r="F20" s="43" t="s">
        <v>47</v>
      </c>
      <c r="G20" s="112">
        <f t="shared" si="1"/>
        <v>10000000</v>
      </c>
      <c r="H20" s="35"/>
      <c r="I20" s="35"/>
      <c r="J20" s="43" t="s">
        <v>47</v>
      </c>
      <c r="K20" s="112">
        <f t="shared" si="2"/>
        <v>15000000</v>
      </c>
    </row>
    <row r="21" spans="2:12" ht="15.6" hidden="1" x14ac:dyDescent="0.3">
      <c r="B21" s="44">
        <v>0.75</v>
      </c>
      <c r="C21" s="113">
        <f>+C20*B21</f>
        <v>17250000</v>
      </c>
      <c r="D21" s="35"/>
      <c r="E21" s="35"/>
      <c r="F21" s="44">
        <v>0.75</v>
      </c>
      <c r="G21" s="113">
        <f>+G20*F21</f>
        <v>7500000</v>
      </c>
      <c r="H21" s="35"/>
      <c r="I21" s="35"/>
      <c r="J21" s="44">
        <v>0.75</v>
      </c>
      <c r="K21" s="113">
        <f>+K20*J21</f>
        <v>11250000</v>
      </c>
    </row>
    <row r="22" spans="2:12" ht="15.6" hidden="1" x14ac:dyDescent="0.3">
      <c r="B22" s="43" t="s">
        <v>48</v>
      </c>
      <c r="C22" s="118"/>
      <c r="D22" s="35"/>
      <c r="E22" s="35"/>
      <c r="F22" s="43" t="s">
        <v>48</v>
      </c>
      <c r="G22" s="118"/>
      <c r="H22" s="35"/>
      <c r="I22" s="35"/>
      <c r="J22" s="43" t="s">
        <v>48</v>
      </c>
      <c r="K22" s="118"/>
    </row>
    <row r="23" spans="2:12" ht="16.2" hidden="1" thickBot="1" x14ac:dyDescent="0.35">
      <c r="B23" s="45">
        <v>0.5</v>
      </c>
      <c r="C23" s="114">
        <f>+C19*B23</f>
        <v>11500000</v>
      </c>
      <c r="D23" s="35"/>
      <c r="E23" s="35"/>
      <c r="F23" s="45">
        <v>0.5</v>
      </c>
      <c r="G23" s="114">
        <f>+G19*F23</f>
        <v>5000000</v>
      </c>
      <c r="H23" s="35"/>
      <c r="I23" s="35"/>
      <c r="J23" s="45">
        <v>0.5</v>
      </c>
      <c r="K23" s="114">
        <f>+K19*J23</f>
        <v>7500000</v>
      </c>
    </row>
    <row r="24" spans="2:12" ht="15.6" hidden="1" x14ac:dyDescent="0.3">
      <c r="B24" s="35"/>
      <c r="C24" s="35"/>
      <c r="D24" s="35"/>
      <c r="E24" s="35"/>
      <c r="F24" s="35"/>
      <c r="G24" s="35"/>
      <c r="H24" s="35"/>
      <c r="I24" s="35"/>
      <c r="J24" s="35"/>
    </row>
    <row r="25" spans="2:12" ht="15.6" x14ac:dyDescent="0.3">
      <c r="B25" s="35"/>
      <c r="C25" s="35"/>
      <c r="D25" s="35"/>
      <c r="E25" s="35"/>
      <c r="F25" s="35"/>
      <c r="G25" s="35"/>
      <c r="H25" s="35"/>
      <c r="I25" s="35"/>
      <c r="J25" s="35"/>
    </row>
    <row r="26" spans="2:12" ht="15.6" x14ac:dyDescent="0.3">
      <c r="B26" s="35"/>
      <c r="C26" s="35"/>
      <c r="D26" s="35"/>
      <c r="E26" s="35"/>
      <c r="F26" s="35"/>
      <c r="G26" s="35"/>
      <c r="H26" s="35"/>
      <c r="I26" s="35"/>
      <c r="J26" s="35"/>
    </row>
    <row r="27" spans="2:12" ht="16.2" thickBot="1" x14ac:dyDescent="0.35">
      <c r="B27" s="46" t="s">
        <v>49</v>
      </c>
      <c r="C27" s="35"/>
      <c r="D27" s="35"/>
      <c r="E27" s="35"/>
      <c r="F27" s="35"/>
      <c r="G27" s="35"/>
      <c r="H27" s="35"/>
      <c r="I27" s="35"/>
      <c r="J27" s="35"/>
    </row>
    <row r="28" spans="2:12" ht="15.6" x14ac:dyDescent="0.3">
      <c r="B28" s="47" t="s">
        <v>31</v>
      </c>
      <c r="C28" s="48" t="s">
        <v>50</v>
      </c>
      <c r="D28" s="35"/>
      <c r="E28" s="35"/>
      <c r="F28" s="47" t="s">
        <v>31</v>
      </c>
      <c r="G28" s="48" t="s">
        <v>50</v>
      </c>
      <c r="H28" s="35"/>
      <c r="I28" s="154" t="s">
        <v>3</v>
      </c>
      <c r="J28" s="155"/>
      <c r="K28" s="7">
        <f>10*49799</f>
        <v>497990</v>
      </c>
    </row>
    <row r="29" spans="2:12" ht="15.6" x14ac:dyDescent="0.3">
      <c r="B29" s="49" t="s">
        <v>33</v>
      </c>
      <c r="C29" s="50" t="s">
        <v>51</v>
      </c>
      <c r="D29" s="35"/>
      <c r="E29" s="35"/>
      <c r="F29" s="49" t="s">
        <v>33</v>
      </c>
      <c r="G29" s="50" t="s">
        <v>51</v>
      </c>
      <c r="H29" s="35"/>
      <c r="I29" s="156"/>
      <c r="J29" s="157"/>
      <c r="K29" s="7">
        <f>ROUND(K28,-3)</f>
        <v>498000</v>
      </c>
    </row>
    <row r="30" spans="2:12" ht="15.6" x14ac:dyDescent="0.3">
      <c r="B30" s="34" t="s">
        <v>52</v>
      </c>
      <c r="C30" s="105">
        <v>1566000</v>
      </c>
      <c r="D30" s="35"/>
      <c r="E30" s="35"/>
      <c r="F30" s="34" t="s">
        <v>53</v>
      </c>
      <c r="G30" s="105">
        <v>23000000</v>
      </c>
      <c r="H30" s="35"/>
      <c r="I30" s="35"/>
      <c r="J30" s="35"/>
    </row>
    <row r="31" spans="2:12" ht="15.6" x14ac:dyDescent="0.3">
      <c r="B31" s="34" t="s">
        <v>54</v>
      </c>
      <c r="C31" s="105">
        <v>5388000</v>
      </c>
      <c r="D31" s="35"/>
      <c r="E31" s="35"/>
      <c r="F31" s="34" t="s">
        <v>54</v>
      </c>
      <c r="G31" s="105">
        <v>15000000</v>
      </c>
      <c r="H31" s="35"/>
      <c r="I31" s="35"/>
      <c r="J31" s="35"/>
    </row>
    <row r="32" spans="2:12" ht="15.6" x14ac:dyDescent="0.3">
      <c r="B32" s="34" t="s">
        <v>55</v>
      </c>
      <c r="C32" s="105">
        <f>+C31-C30</f>
        <v>3822000</v>
      </c>
      <c r="D32" s="35"/>
      <c r="E32" s="35"/>
      <c r="F32" s="34" t="s">
        <v>55</v>
      </c>
      <c r="G32" s="105">
        <f>+G30-G31</f>
        <v>8000000</v>
      </c>
      <c r="H32" s="35"/>
      <c r="I32" s="10" t="s">
        <v>5</v>
      </c>
      <c r="J32" s="145" t="s">
        <v>6</v>
      </c>
      <c r="K32" s="146"/>
      <c r="L32" s="10" t="s">
        <v>7</v>
      </c>
    </row>
    <row r="33" spans="2:12" ht="15.6" x14ac:dyDescent="0.3">
      <c r="B33" s="36" t="s">
        <v>39</v>
      </c>
      <c r="C33" s="106">
        <v>45881</v>
      </c>
      <c r="D33" s="35"/>
      <c r="E33" s="35"/>
      <c r="F33" s="36" t="s">
        <v>39</v>
      </c>
      <c r="G33" s="106">
        <v>44119</v>
      </c>
      <c r="H33" s="35"/>
      <c r="I33" s="12">
        <v>1</v>
      </c>
      <c r="J33" s="147" t="s">
        <v>107</v>
      </c>
      <c r="K33" s="148"/>
      <c r="L33" s="179">
        <v>0.75</v>
      </c>
    </row>
    <row r="34" spans="2:12" ht="15.6" x14ac:dyDescent="0.3">
      <c r="B34" s="36" t="s">
        <v>56</v>
      </c>
      <c r="C34" s="106">
        <v>45979</v>
      </c>
      <c r="D34" s="35"/>
      <c r="E34" s="35"/>
      <c r="F34" s="36" t="s">
        <v>56</v>
      </c>
      <c r="G34" s="106">
        <v>45108</v>
      </c>
      <c r="H34" s="35"/>
      <c r="I34" s="12">
        <v>2</v>
      </c>
      <c r="J34" s="147" t="s">
        <v>108</v>
      </c>
      <c r="K34" s="148"/>
      <c r="L34" s="179">
        <v>0.5</v>
      </c>
    </row>
    <row r="35" spans="2:12" ht="15.6" x14ac:dyDescent="0.3">
      <c r="B35" s="34" t="s">
        <v>40</v>
      </c>
      <c r="C35" s="109">
        <f>+(C33-C34)*-1</f>
        <v>98</v>
      </c>
      <c r="D35" s="35"/>
      <c r="E35" s="35"/>
      <c r="F35" s="34" t="s">
        <v>40</v>
      </c>
      <c r="G35" s="107">
        <f>+(G33-G34)*-1</f>
        <v>989</v>
      </c>
      <c r="H35" s="35"/>
      <c r="I35" s="19">
        <v>3</v>
      </c>
      <c r="J35" s="149" t="s">
        <v>98</v>
      </c>
      <c r="K35" s="150"/>
      <c r="L35" s="20">
        <v>0</v>
      </c>
    </row>
    <row r="36" spans="2:12" ht="15.6" x14ac:dyDescent="0.3">
      <c r="B36" s="37" t="s">
        <v>41</v>
      </c>
      <c r="C36" s="178">
        <f>+C35/30</f>
        <v>3.2666666666666666</v>
      </c>
      <c r="D36" s="35"/>
      <c r="E36" s="35"/>
      <c r="F36" s="37" t="s">
        <v>41</v>
      </c>
      <c r="G36" s="178">
        <f>+G35/30</f>
        <v>32.966666666666669</v>
      </c>
      <c r="H36" s="35"/>
      <c r="I36" s="35"/>
      <c r="J36" s="35"/>
    </row>
    <row r="37" spans="2:12" ht="15.6" x14ac:dyDescent="0.3">
      <c r="B37" s="34" t="s">
        <v>42</v>
      </c>
      <c r="C37" s="109">
        <f>+C36</f>
        <v>3.2666666666666666</v>
      </c>
      <c r="D37" s="35"/>
      <c r="E37" s="35"/>
      <c r="F37" s="34" t="s">
        <v>42</v>
      </c>
      <c r="G37" s="109">
        <f>+G36</f>
        <v>32.966666666666669</v>
      </c>
      <c r="H37" s="35"/>
      <c r="I37" s="35"/>
      <c r="J37" s="35"/>
    </row>
    <row r="38" spans="2:12" ht="15.6" x14ac:dyDescent="0.3">
      <c r="B38" s="34" t="s">
        <v>7</v>
      </c>
      <c r="C38" s="110">
        <v>0.1</v>
      </c>
      <c r="D38" s="35"/>
      <c r="E38" s="35"/>
      <c r="F38" s="34" t="s">
        <v>7</v>
      </c>
      <c r="G38" s="110">
        <v>0.1</v>
      </c>
      <c r="H38" s="35"/>
      <c r="I38" s="35"/>
      <c r="J38" s="35"/>
    </row>
    <row r="39" spans="2:12" ht="15.6" x14ac:dyDescent="0.3">
      <c r="B39" s="42" t="s">
        <v>8</v>
      </c>
      <c r="C39" s="117">
        <f>+C32*C38</f>
        <v>382200</v>
      </c>
      <c r="D39" s="35"/>
      <c r="E39" s="35"/>
      <c r="F39" s="36" t="s">
        <v>8</v>
      </c>
      <c r="G39" s="111">
        <f>+G32*G38</f>
        <v>800000</v>
      </c>
      <c r="H39" s="35"/>
      <c r="I39" s="35"/>
      <c r="J39" s="35"/>
    </row>
    <row r="40" spans="2:12" ht="15.6" x14ac:dyDescent="0.3">
      <c r="B40" s="58" t="s">
        <v>23</v>
      </c>
      <c r="C40" s="103">
        <v>1</v>
      </c>
      <c r="D40" s="35"/>
      <c r="E40" s="35"/>
      <c r="F40" s="58" t="s">
        <v>23</v>
      </c>
      <c r="G40" s="103">
        <v>3</v>
      </c>
      <c r="H40" s="35"/>
      <c r="I40" s="35"/>
      <c r="J40" s="35"/>
    </row>
    <row r="41" spans="2:12" ht="15.6" x14ac:dyDescent="0.3">
      <c r="B41" s="8"/>
      <c r="C41" s="9"/>
      <c r="D41" s="180">
        <f>CHOOSE($C$40,$L$33,$L$34,$L$35)</f>
        <v>0.75</v>
      </c>
      <c r="E41" s="35"/>
      <c r="F41" s="8"/>
      <c r="G41" s="9"/>
      <c r="H41" s="180">
        <f>CHOOSE($G$40,$L$33,$L$34,$L$35)</f>
        <v>0</v>
      </c>
      <c r="I41" s="35"/>
      <c r="J41" s="35"/>
    </row>
    <row r="42" spans="2:12" ht="15.6" x14ac:dyDescent="0.3">
      <c r="B42" s="18" t="s">
        <v>15</v>
      </c>
      <c r="C42" s="138">
        <f>+C39*D41</f>
        <v>286650</v>
      </c>
      <c r="D42" s="35"/>
      <c r="E42" s="35"/>
      <c r="F42" s="18" t="s">
        <v>15</v>
      </c>
      <c r="G42" s="138">
        <f>+G39*H41</f>
        <v>0</v>
      </c>
      <c r="H42" s="35"/>
      <c r="I42" s="35"/>
      <c r="J42" s="35"/>
    </row>
    <row r="43" spans="2:12" ht="15.6" x14ac:dyDescent="0.3">
      <c r="B43" s="8"/>
      <c r="C43" s="9"/>
      <c r="D43" s="35"/>
      <c r="E43" s="35"/>
      <c r="F43" s="8"/>
      <c r="G43" s="9"/>
      <c r="H43" s="35"/>
      <c r="I43" s="35"/>
      <c r="J43" s="35"/>
    </row>
    <row r="44" spans="2:12" ht="15.6" x14ac:dyDescent="0.3">
      <c r="B44" s="21" t="s">
        <v>17</v>
      </c>
      <c r="C44" s="139">
        <f>IF(OR(C42=0),IF(C39 &lt; $K$29, $K$29, C39), IF(C42 &lt; $K$29, $K$29, C42))</f>
        <v>498000</v>
      </c>
      <c r="F44" s="21" t="s">
        <v>17</v>
      </c>
      <c r="G44" s="139">
        <f>IF(OR(G42=0),IF(G39 &lt; $K$29, $K$29, G39), IF(G42 &lt; $K$29, $K$29, G42))</f>
        <v>800000</v>
      </c>
    </row>
  </sheetData>
  <sheetProtection algorithmName="SHA-512" hashValue="q1QeCsQbwquIcmv+p4gu70gUVe4wZ4E5bZbFCI+QzOaO/a775bELzjdaPvRo7winBhvSEqJZoOQ25nBZ932vgw==" saltValue="4hF/rqIebTls6aujPnpLOA==" spinCount="100000" sheet="1" objects="1" scenarios="1"/>
  <mergeCells count="7">
    <mergeCell ref="J32:K32"/>
    <mergeCell ref="J33:K33"/>
    <mergeCell ref="J34:K34"/>
    <mergeCell ref="J35:K35"/>
    <mergeCell ref="D3:E3"/>
    <mergeCell ref="H3:I4"/>
    <mergeCell ref="I28:J29"/>
  </mergeCells>
  <pageMargins left="0.70866141732283472" right="0.70866141732283472" top="0.74803149606299213" bottom="0.74803149606299213" header="0" footer="0"/>
  <pageSetup scale="80" orientation="portrait" r:id="rId1"/>
  <legacyDrawing r:id="rId2"/>
  <pictur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26430-310B-4A22-86DE-7EF579BE7A6D}">
  <sheetPr>
    <tabColor rgb="FFFFFF00"/>
  </sheetPr>
  <dimension ref="A2:F19"/>
  <sheetViews>
    <sheetView showGridLines="0" zoomScale="115" zoomScaleNormal="115" workbookViewId="0">
      <selection activeCell="E2" sqref="E2"/>
    </sheetView>
  </sheetViews>
  <sheetFormatPr baseColWidth="10" defaultRowHeight="13.8" x14ac:dyDescent="0.25"/>
  <cols>
    <col min="1" max="1" width="11.5546875" style="24"/>
    <col min="2" max="2" width="17.88671875" style="24" customWidth="1"/>
    <col min="3" max="3" width="16.77734375" style="24" customWidth="1"/>
    <col min="4" max="16384" width="11.5546875" style="24"/>
  </cols>
  <sheetData>
    <row r="2" spans="1:4" ht="20.399999999999999" x14ac:dyDescent="0.35">
      <c r="A2" s="162" t="s">
        <v>78</v>
      </c>
      <c r="B2" s="162"/>
      <c r="C2" s="162"/>
      <c r="D2" s="162"/>
    </row>
    <row r="3" spans="1:4" x14ac:dyDescent="0.25">
      <c r="B3" s="59"/>
    </row>
    <row r="4" spans="1:4" x14ac:dyDescent="0.25">
      <c r="B4" s="163" t="s">
        <v>79</v>
      </c>
      <c r="C4" s="163"/>
    </row>
    <row r="5" spans="1:4" x14ac:dyDescent="0.25">
      <c r="B5" s="69" t="s">
        <v>82</v>
      </c>
      <c r="C5" s="70" t="s">
        <v>83</v>
      </c>
    </row>
    <row r="6" spans="1:4" x14ac:dyDescent="0.25">
      <c r="B6" s="63" t="s">
        <v>68</v>
      </c>
      <c r="C6" s="64">
        <v>45805</v>
      </c>
    </row>
    <row r="7" spans="1:4" x14ac:dyDescent="0.25">
      <c r="B7" s="65" t="s">
        <v>69</v>
      </c>
      <c r="C7" s="66">
        <v>45811</v>
      </c>
    </row>
    <row r="8" spans="1:4" x14ac:dyDescent="0.25">
      <c r="B8" s="65" t="s">
        <v>70</v>
      </c>
      <c r="C8" s="66">
        <v>45812</v>
      </c>
    </row>
    <row r="9" spans="1:4" x14ac:dyDescent="0.25">
      <c r="B9" s="65" t="s">
        <v>71</v>
      </c>
      <c r="C9" s="66">
        <v>45813</v>
      </c>
    </row>
    <row r="10" spans="1:4" x14ac:dyDescent="0.25">
      <c r="B10" s="65" t="s">
        <v>72</v>
      </c>
      <c r="C10" s="66">
        <v>45814</v>
      </c>
    </row>
    <row r="11" spans="1:4" x14ac:dyDescent="0.25">
      <c r="B11" s="65" t="s">
        <v>73</v>
      </c>
      <c r="C11" s="66">
        <v>45817</v>
      </c>
    </row>
    <row r="12" spans="1:4" x14ac:dyDescent="0.25">
      <c r="B12" s="65" t="s">
        <v>74</v>
      </c>
      <c r="C12" s="66">
        <v>45818</v>
      </c>
    </row>
    <row r="13" spans="1:4" x14ac:dyDescent="0.25">
      <c r="B13" s="65" t="s">
        <v>75</v>
      </c>
      <c r="C13" s="66">
        <v>45819</v>
      </c>
    </row>
    <row r="14" spans="1:4" x14ac:dyDescent="0.25">
      <c r="B14" s="65" t="s">
        <v>76</v>
      </c>
      <c r="C14" s="66">
        <v>45820</v>
      </c>
    </row>
    <row r="15" spans="1:4" x14ac:dyDescent="0.25">
      <c r="B15" s="67" t="s">
        <v>77</v>
      </c>
      <c r="C15" s="68">
        <v>45821</v>
      </c>
    </row>
    <row r="17" spans="2:6" x14ac:dyDescent="0.25">
      <c r="B17" s="164" t="s">
        <v>80</v>
      </c>
      <c r="C17" s="164"/>
    </row>
    <row r="18" spans="2:6" ht="26.55" customHeight="1" x14ac:dyDescent="0.25">
      <c r="B18" s="71" t="s">
        <v>82</v>
      </c>
      <c r="C18" s="71" t="s">
        <v>83</v>
      </c>
    </row>
    <row r="19" spans="2:6" x14ac:dyDescent="0.25">
      <c r="B19" s="60" t="s">
        <v>81</v>
      </c>
      <c r="C19" s="61">
        <v>45805</v>
      </c>
      <c r="F19" s="62"/>
    </row>
  </sheetData>
  <sheetProtection algorithmName="SHA-512" hashValue="+FQzNIcOHpIhA3k7nl0SMmcKzXxftmXWBxEKce7h7BBAMT6KnQICpJmwLme08Ur9CQCfkvwdDuQ7A+DSjudhkQ==" saltValue="uZ176gmSempwccLisy3yMw==" spinCount="100000" sheet="1" objects="1" scenarios="1"/>
  <mergeCells count="3">
    <mergeCell ref="A2:D2"/>
    <mergeCell ref="B4:C4"/>
    <mergeCell ref="B17:C17"/>
  </mergeCells>
  <pageMargins left="0.7" right="0.7" top="0.75" bottom="0.75" header="0.3" footer="0.3"/>
  <pageSetup orientation="portrait" r:id="rId1"/>
  <pictur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5857C-113D-4D7C-9208-DD042C1E5D80}">
  <dimension ref="A2:K27"/>
  <sheetViews>
    <sheetView showGridLines="0" zoomScaleNormal="100" workbookViewId="0">
      <selection activeCell="L2" sqref="L2"/>
    </sheetView>
  </sheetViews>
  <sheetFormatPr baseColWidth="10" defaultRowHeight="13.8" x14ac:dyDescent="0.25"/>
  <cols>
    <col min="1" max="1" width="62.77734375" style="24" customWidth="1"/>
    <col min="2" max="16384" width="11.5546875" style="24"/>
  </cols>
  <sheetData>
    <row r="2" spans="1:11" ht="40.950000000000003" customHeight="1" x14ac:dyDescent="0.25">
      <c r="A2" s="143" t="s">
        <v>87</v>
      </c>
      <c r="B2" s="143"/>
      <c r="C2" s="143"/>
      <c r="D2" s="143"/>
      <c r="E2" s="143"/>
      <c r="F2" s="143"/>
      <c r="G2" s="143"/>
      <c r="H2" s="143"/>
      <c r="I2" s="143"/>
      <c r="J2" s="143"/>
      <c r="K2" s="143"/>
    </row>
    <row r="4" spans="1:11" ht="27.6" hidden="1" x14ac:dyDescent="0.25">
      <c r="A4" s="72" t="s">
        <v>99</v>
      </c>
    </row>
    <row r="5" spans="1:11" hidden="1" x14ac:dyDescent="0.25"/>
    <row r="6" spans="1:11" ht="27.6" customHeight="1" x14ac:dyDescent="0.25">
      <c r="A6" s="165" t="s">
        <v>100</v>
      </c>
      <c r="B6" s="165"/>
      <c r="C6" s="165"/>
      <c r="D6" s="165"/>
      <c r="E6" s="165"/>
      <c r="F6" s="165"/>
      <c r="G6" s="165"/>
      <c r="H6" s="165"/>
      <c r="I6" s="165"/>
      <c r="J6" s="165"/>
      <c r="K6" s="165"/>
    </row>
    <row r="8" spans="1:11" ht="22.95" customHeight="1" x14ac:dyDescent="0.25">
      <c r="A8" s="165" t="s">
        <v>101</v>
      </c>
      <c r="B8" s="165"/>
      <c r="C8" s="165"/>
      <c r="D8" s="165"/>
      <c r="E8" s="165"/>
      <c r="F8" s="165"/>
      <c r="G8" s="165"/>
      <c r="H8" s="165"/>
      <c r="I8" s="165"/>
      <c r="J8" s="165"/>
      <c r="K8" s="165"/>
    </row>
    <row r="10" spans="1:11" ht="22.5" customHeight="1" x14ac:dyDescent="0.25">
      <c r="A10" s="165" t="s">
        <v>102</v>
      </c>
      <c r="B10" s="165"/>
      <c r="C10" s="165"/>
      <c r="D10" s="165"/>
      <c r="E10" s="165"/>
      <c r="F10" s="165"/>
      <c r="G10" s="165"/>
      <c r="H10" s="165"/>
      <c r="I10" s="165"/>
      <c r="J10" s="165"/>
      <c r="K10" s="165"/>
    </row>
    <row r="11" spans="1:11" ht="10.95" customHeight="1" x14ac:dyDescent="0.25"/>
    <row r="12" spans="1:11" ht="40.049999999999997" customHeight="1" x14ac:dyDescent="0.25">
      <c r="A12" s="165" t="s">
        <v>103</v>
      </c>
      <c r="B12" s="165"/>
      <c r="C12" s="165"/>
      <c r="D12" s="165"/>
      <c r="E12" s="165"/>
      <c r="F12" s="165"/>
      <c r="G12" s="165"/>
      <c r="H12" s="165"/>
      <c r="I12" s="165"/>
      <c r="J12" s="165"/>
      <c r="K12" s="165"/>
    </row>
    <row r="13" spans="1:11" ht="1.05" customHeight="1" x14ac:dyDescent="0.25"/>
    <row r="14" spans="1:11" ht="42.45" customHeight="1" x14ac:dyDescent="0.25">
      <c r="A14" s="165" t="s">
        <v>104</v>
      </c>
      <c r="B14" s="165"/>
      <c r="C14" s="165"/>
      <c r="D14" s="165"/>
      <c r="E14" s="165"/>
      <c r="F14" s="165"/>
      <c r="G14" s="165"/>
      <c r="H14" s="165"/>
      <c r="I14" s="165"/>
      <c r="J14" s="165"/>
      <c r="K14" s="165"/>
    </row>
    <row r="16" spans="1:11" ht="113.4" customHeight="1" x14ac:dyDescent="0.25">
      <c r="A16" s="141" t="s">
        <v>65</v>
      </c>
      <c r="B16" s="141"/>
      <c r="C16" s="141"/>
      <c r="D16" s="141"/>
      <c r="E16" s="141"/>
      <c r="F16" s="141"/>
      <c r="G16" s="141"/>
      <c r="H16" s="141"/>
      <c r="I16" s="141"/>
      <c r="J16" s="141"/>
      <c r="K16" s="141"/>
    </row>
    <row r="18" spans="1:11" ht="33" customHeight="1" x14ac:dyDescent="0.25">
      <c r="A18" s="166" t="s">
        <v>66</v>
      </c>
      <c r="B18" s="166"/>
      <c r="C18" s="166"/>
      <c r="D18" s="166"/>
      <c r="E18" s="166"/>
      <c r="F18" s="166"/>
      <c r="G18" s="166"/>
      <c r="H18" s="166"/>
      <c r="I18" s="166"/>
      <c r="J18" s="166"/>
      <c r="K18" s="166"/>
    </row>
    <row r="20" spans="1:11" ht="27.6" customHeight="1" x14ac:dyDescent="0.25">
      <c r="A20" s="143" t="s">
        <v>67</v>
      </c>
      <c r="B20" s="143"/>
      <c r="C20" s="143"/>
      <c r="D20" s="143"/>
      <c r="E20" s="143"/>
      <c r="F20" s="143"/>
      <c r="G20" s="143"/>
      <c r="H20" s="143"/>
      <c r="I20" s="143"/>
      <c r="J20" s="143"/>
      <c r="K20" s="143"/>
    </row>
    <row r="22" spans="1:11" ht="41.4" customHeight="1" x14ac:dyDescent="0.25">
      <c r="A22" s="165" t="s">
        <v>105</v>
      </c>
      <c r="B22" s="165"/>
      <c r="C22" s="165"/>
      <c r="D22" s="165"/>
      <c r="E22" s="165"/>
      <c r="F22" s="165"/>
      <c r="G22" s="165"/>
      <c r="H22" s="165"/>
      <c r="I22" s="165"/>
      <c r="J22" s="165"/>
      <c r="K22" s="165"/>
    </row>
    <row r="24" spans="1:11" x14ac:dyDescent="0.25">
      <c r="A24" s="72"/>
    </row>
    <row r="25" spans="1:11" x14ac:dyDescent="0.25">
      <c r="A25" s="167" t="s">
        <v>85</v>
      </c>
      <c r="B25" s="167"/>
      <c r="C25" s="167"/>
      <c r="D25" s="167"/>
      <c r="E25" s="167"/>
      <c r="F25" s="167"/>
      <c r="G25" s="167"/>
      <c r="H25" s="167"/>
      <c r="I25" s="167"/>
      <c r="J25" s="167"/>
      <c r="K25" s="167"/>
    </row>
    <row r="27" spans="1:11" ht="232.2" customHeight="1" x14ac:dyDescent="0.25">
      <c r="A27" s="141" t="s">
        <v>86</v>
      </c>
      <c r="B27" s="141"/>
      <c r="C27" s="141"/>
      <c r="D27" s="141"/>
      <c r="E27" s="141"/>
      <c r="F27" s="141"/>
      <c r="G27" s="141"/>
      <c r="H27" s="141"/>
      <c r="I27" s="141"/>
      <c r="J27" s="141"/>
      <c r="K27" s="141"/>
    </row>
  </sheetData>
  <sheetProtection algorithmName="SHA-512" hashValue="DAP3YObKo+EsCIHdU8zA4jwS56HslZMo7/3N8aWlpCwT4zwqVOV43xCaO1A/c6WF8rUBpzf6Ut7fefwukWeUng==" saltValue="jQpi9kGgewjyj2EmRQeNWw==" spinCount="100000" sheet="1" objects="1" scenarios="1"/>
  <mergeCells count="12">
    <mergeCell ref="A27:K27"/>
    <mergeCell ref="A2:K2"/>
    <mergeCell ref="A6:K6"/>
    <mergeCell ref="A8:K8"/>
    <mergeCell ref="A10:K10"/>
    <mergeCell ref="A12:K12"/>
    <mergeCell ref="A14:K14"/>
    <mergeCell ref="A16:K16"/>
    <mergeCell ref="A18:K18"/>
    <mergeCell ref="A20:K20"/>
    <mergeCell ref="A22:K22"/>
    <mergeCell ref="A25:K25"/>
  </mergeCells>
  <pageMargins left="0.7" right="0.7" top="0.75" bottom="0.75" header="0.3" footer="0.3"/>
  <drawing r:id="rId1"/>
  <pictur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F41E3-8829-4B02-9F68-34E93C48B2F3}">
  <dimension ref="A1:G1000"/>
  <sheetViews>
    <sheetView showGridLines="0" zoomScaleNormal="100" workbookViewId="0">
      <selection activeCell="C3" sqref="C3"/>
    </sheetView>
  </sheetViews>
  <sheetFormatPr baseColWidth="10" defaultColWidth="14.44140625" defaultRowHeight="15" customHeight="1" x14ac:dyDescent="0.25"/>
  <cols>
    <col min="1" max="1" width="20.21875" style="24" bestFit="1" customWidth="1"/>
    <col min="2" max="2" width="29.44140625" style="24" customWidth="1"/>
    <col min="3" max="3" width="10.77734375" style="93" customWidth="1"/>
    <col min="4" max="5" width="10.77734375" style="24" customWidth="1"/>
    <col min="6" max="6" width="11.109375" style="24" customWidth="1"/>
    <col min="7" max="7" width="13.88671875" style="24" customWidth="1"/>
    <col min="8" max="26" width="10.77734375" style="24" customWidth="1"/>
    <col min="27" max="16384" width="14.44140625" style="24"/>
  </cols>
  <sheetData>
    <row r="1" spans="1:7" ht="14.25" customHeight="1" x14ac:dyDescent="0.25">
      <c r="B1" s="75"/>
    </row>
    <row r="2" spans="1:7" ht="25.95" customHeight="1" x14ac:dyDescent="0.4">
      <c r="A2" s="170" t="s">
        <v>106</v>
      </c>
      <c r="B2" s="170"/>
      <c r="C2" s="170"/>
      <c r="D2" s="170"/>
      <c r="E2" s="170"/>
      <c r="F2" s="170"/>
      <c r="G2" s="170"/>
    </row>
    <row r="3" spans="1:7" ht="14.25" customHeight="1" x14ac:dyDescent="0.25">
      <c r="A3" s="59"/>
      <c r="B3" s="76"/>
    </row>
    <row r="4" spans="1:7" s="35" customFormat="1" ht="14.25" customHeight="1" x14ac:dyDescent="0.3">
      <c r="A4" s="77" t="s">
        <v>1</v>
      </c>
      <c r="B4" s="77" t="s">
        <v>2</v>
      </c>
      <c r="C4" s="94"/>
    </row>
    <row r="5" spans="1:7" s="35" customFormat="1" ht="14.25" customHeight="1" x14ac:dyDescent="0.3">
      <c r="A5" s="78">
        <v>2275</v>
      </c>
      <c r="B5" s="122">
        <v>31508000</v>
      </c>
      <c r="C5" s="94"/>
    </row>
    <row r="6" spans="1:7" s="35" customFormat="1" ht="14.25" customHeight="1" x14ac:dyDescent="0.3">
      <c r="A6" s="78">
        <v>2276</v>
      </c>
      <c r="B6" s="122"/>
      <c r="C6" s="94"/>
    </row>
    <row r="7" spans="1:7" s="35" customFormat="1" ht="14.25" customHeight="1" x14ac:dyDescent="0.3">
      <c r="A7" s="78">
        <v>1001</v>
      </c>
      <c r="B7" s="123"/>
      <c r="C7" s="94"/>
    </row>
    <row r="8" spans="1:7" s="35" customFormat="1" ht="14.25" customHeight="1" x14ac:dyDescent="0.3">
      <c r="A8" s="78">
        <v>1003</v>
      </c>
      <c r="B8" s="123"/>
      <c r="C8" s="94"/>
    </row>
    <row r="9" spans="1:7" s="35" customFormat="1" ht="14.25" customHeight="1" x14ac:dyDescent="0.3">
      <c r="A9" s="78">
        <v>1004</v>
      </c>
      <c r="B9" s="123"/>
      <c r="C9" s="94"/>
    </row>
    <row r="10" spans="1:7" s="35" customFormat="1" ht="14.25" customHeight="1" x14ac:dyDescent="0.3">
      <c r="A10" s="78">
        <v>1005</v>
      </c>
      <c r="B10" s="123"/>
      <c r="C10" s="94"/>
    </row>
    <row r="11" spans="1:7" s="35" customFormat="1" ht="14.25" customHeight="1" x14ac:dyDescent="0.3">
      <c r="A11" s="78">
        <v>1006</v>
      </c>
      <c r="B11" s="123"/>
      <c r="C11" s="94"/>
    </row>
    <row r="12" spans="1:7" s="35" customFormat="1" ht="14.25" customHeight="1" x14ac:dyDescent="0.3">
      <c r="A12" s="78">
        <v>1007</v>
      </c>
      <c r="B12" s="123"/>
      <c r="C12" s="94"/>
    </row>
    <row r="13" spans="1:7" s="35" customFormat="1" ht="14.25" customHeight="1" x14ac:dyDescent="0.3">
      <c r="A13" s="78">
        <v>1008</v>
      </c>
      <c r="B13" s="123"/>
      <c r="C13" s="94"/>
    </row>
    <row r="14" spans="1:7" s="35" customFormat="1" ht="14.25" customHeight="1" x14ac:dyDescent="0.3">
      <c r="A14" s="78">
        <v>1009</v>
      </c>
      <c r="B14" s="123"/>
      <c r="C14" s="94"/>
    </row>
    <row r="15" spans="1:7" s="35" customFormat="1" ht="14.25" customHeight="1" x14ac:dyDescent="0.3">
      <c r="A15" s="78">
        <v>1010</v>
      </c>
      <c r="B15" s="123"/>
      <c r="C15" s="94"/>
    </row>
    <row r="16" spans="1:7" s="35" customFormat="1" ht="14.25" customHeight="1" x14ac:dyDescent="0.3">
      <c r="A16" s="78">
        <v>1011</v>
      </c>
      <c r="B16" s="123"/>
      <c r="C16" s="94"/>
    </row>
    <row r="17" spans="1:7" s="35" customFormat="1" ht="14.25" customHeight="1" x14ac:dyDescent="0.3">
      <c r="A17" s="78">
        <v>1012</v>
      </c>
      <c r="B17" s="123"/>
      <c r="C17" s="94"/>
    </row>
    <row r="18" spans="1:7" s="35" customFormat="1" ht="14.25" customHeight="1" x14ac:dyDescent="0.3">
      <c r="A18" s="78"/>
      <c r="B18" s="124"/>
      <c r="C18" s="94"/>
      <c r="D18" s="171" t="s">
        <v>3</v>
      </c>
      <c r="E18" s="172"/>
      <c r="F18" s="80">
        <f>10*49799</f>
        <v>497990</v>
      </c>
    </row>
    <row r="19" spans="1:7" s="35" customFormat="1" ht="14.25" customHeight="1" x14ac:dyDescent="0.3">
      <c r="A19" s="81" t="s">
        <v>4</v>
      </c>
      <c r="B19" s="79">
        <f>+SUM(B5:B18)</f>
        <v>31508000</v>
      </c>
      <c r="C19" s="94"/>
      <c r="D19" s="173"/>
      <c r="E19" s="174"/>
      <c r="F19" s="80">
        <f>ROUND(F18,-3)</f>
        <v>498000</v>
      </c>
    </row>
    <row r="20" spans="1:7" s="35" customFormat="1" ht="14.25" customHeight="1" x14ac:dyDescent="0.3">
      <c r="B20" s="82"/>
      <c r="C20" s="94"/>
    </row>
    <row r="21" spans="1:7" s="35" customFormat="1" ht="14.25" customHeight="1" x14ac:dyDescent="0.3">
      <c r="B21" s="82"/>
      <c r="C21" s="94"/>
      <c r="D21" s="98" t="s">
        <v>5</v>
      </c>
      <c r="E21" s="175" t="s">
        <v>6</v>
      </c>
      <c r="F21" s="176"/>
      <c r="G21" s="98" t="s">
        <v>7</v>
      </c>
    </row>
    <row r="22" spans="1:7" s="35" customFormat="1" ht="14.25" customHeight="1" x14ac:dyDescent="0.3">
      <c r="A22" s="97" t="s">
        <v>8</v>
      </c>
      <c r="B22" s="125">
        <v>1</v>
      </c>
      <c r="C22" s="95">
        <f>CHOOSE($B$22,$G$22,$G$23,$G$24)</f>
        <v>5.0000000000000001E-3</v>
      </c>
      <c r="D22" s="78">
        <v>1</v>
      </c>
      <c r="E22" s="84" t="s">
        <v>9</v>
      </c>
      <c r="F22" s="78"/>
      <c r="G22" s="85">
        <v>5.0000000000000001E-3</v>
      </c>
    </row>
    <row r="23" spans="1:7" s="35" customFormat="1" ht="14.25" customHeight="1" x14ac:dyDescent="0.3">
      <c r="B23" s="82"/>
      <c r="C23" s="94"/>
      <c r="D23" s="78">
        <v>2</v>
      </c>
      <c r="E23" s="84" t="s">
        <v>10</v>
      </c>
      <c r="F23" s="78"/>
      <c r="G23" s="85">
        <v>7.0000000000000001E-3</v>
      </c>
    </row>
    <row r="24" spans="1:7" s="35" customFormat="1" ht="14.25" customHeight="1" x14ac:dyDescent="0.3">
      <c r="A24" s="86" t="s">
        <v>11</v>
      </c>
      <c r="B24" s="132">
        <f>+B19*C22</f>
        <v>157540</v>
      </c>
      <c r="C24" s="94"/>
      <c r="D24" s="78">
        <v>3</v>
      </c>
      <c r="E24" s="84" t="s">
        <v>12</v>
      </c>
      <c r="F24" s="78"/>
      <c r="G24" s="87">
        <v>0.01</v>
      </c>
    </row>
    <row r="25" spans="1:7" s="35" customFormat="1" ht="14.25" customHeight="1" x14ac:dyDescent="0.3">
      <c r="B25" s="82"/>
      <c r="C25" s="94"/>
    </row>
    <row r="26" spans="1:7" s="35" customFormat="1" ht="14.25" customHeight="1" x14ac:dyDescent="0.3">
      <c r="A26" s="88" t="s">
        <v>13</v>
      </c>
      <c r="B26" s="126">
        <v>1</v>
      </c>
      <c r="C26" s="96">
        <f>CHOOSE($B$26,$G$27,$G$28)</f>
        <v>0.1</v>
      </c>
      <c r="D26" s="98" t="s">
        <v>5</v>
      </c>
      <c r="E26" s="175" t="s">
        <v>6</v>
      </c>
      <c r="F26" s="176"/>
      <c r="G26" s="98" t="s">
        <v>7</v>
      </c>
    </row>
    <row r="27" spans="1:7" s="35" customFormat="1" ht="14.25" customHeight="1" x14ac:dyDescent="0.3">
      <c r="B27" s="82"/>
      <c r="C27" s="94"/>
      <c r="D27" s="78">
        <v>1</v>
      </c>
      <c r="E27" s="84" t="s">
        <v>14</v>
      </c>
      <c r="F27" s="84"/>
      <c r="G27" s="87">
        <v>0.1</v>
      </c>
    </row>
    <row r="28" spans="1:7" s="35" customFormat="1" ht="14.25" customHeight="1" x14ac:dyDescent="0.3">
      <c r="A28" s="89" t="s">
        <v>15</v>
      </c>
      <c r="B28" s="131">
        <f>+B24*C26</f>
        <v>15754</v>
      </c>
      <c r="C28" s="94"/>
      <c r="D28" s="90">
        <v>2</v>
      </c>
      <c r="E28" s="177" t="s">
        <v>16</v>
      </c>
      <c r="F28" s="169"/>
      <c r="G28" s="90">
        <v>0</v>
      </c>
    </row>
    <row r="29" spans="1:7" s="35" customFormat="1" ht="14.25" customHeight="1" x14ac:dyDescent="0.3">
      <c r="B29" s="82"/>
      <c r="C29" s="94"/>
    </row>
    <row r="30" spans="1:7" s="35" customFormat="1" ht="14.25" customHeight="1" x14ac:dyDescent="0.3">
      <c r="A30" s="81" t="s">
        <v>17</v>
      </c>
      <c r="B30" s="130">
        <f>IF(OR(B28=0), B24, IF(B28 &lt; F19, F19, B28))</f>
        <v>498000</v>
      </c>
      <c r="C30" s="94"/>
    </row>
    <row r="31" spans="1:7" s="35" customFormat="1" ht="14.25" customHeight="1" x14ac:dyDescent="0.3">
      <c r="B31" s="82"/>
      <c r="C31" s="94"/>
      <c r="D31" s="98" t="s">
        <v>5</v>
      </c>
      <c r="E31" s="98" t="s">
        <v>6</v>
      </c>
      <c r="F31" s="98"/>
      <c r="G31" s="98" t="s">
        <v>7</v>
      </c>
    </row>
    <row r="32" spans="1:7" s="35" customFormat="1" ht="14.25" customHeight="1" x14ac:dyDescent="0.3">
      <c r="A32" s="83" t="s">
        <v>84</v>
      </c>
      <c r="B32" s="127">
        <v>1</v>
      </c>
      <c r="C32" s="95">
        <f>CHOOSE($B$32,$G$32,$G$33,G34)</f>
        <v>0.75</v>
      </c>
      <c r="D32" s="86">
        <v>1</v>
      </c>
      <c r="E32" s="168" t="s">
        <v>18</v>
      </c>
      <c r="F32" s="169"/>
      <c r="G32" s="91">
        <v>0.75</v>
      </c>
    </row>
    <row r="33" spans="1:7" s="35" customFormat="1" ht="14.25" customHeight="1" x14ac:dyDescent="0.3">
      <c r="B33" s="82"/>
      <c r="C33" s="94"/>
      <c r="D33" s="86">
        <v>2</v>
      </c>
      <c r="E33" s="168" t="s">
        <v>19</v>
      </c>
      <c r="F33" s="169"/>
      <c r="G33" s="91">
        <v>0.5</v>
      </c>
    </row>
    <row r="34" spans="1:7" s="35" customFormat="1" ht="14.25" customHeight="1" x14ac:dyDescent="0.3">
      <c r="A34" s="99" t="s">
        <v>20</v>
      </c>
      <c r="B34" s="129">
        <f>+B28*C32</f>
        <v>11815.5</v>
      </c>
      <c r="C34" s="94"/>
      <c r="D34" s="86">
        <v>3</v>
      </c>
      <c r="E34" s="168" t="s">
        <v>98</v>
      </c>
      <c r="F34" s="169"/>
      <c r="G34" s="91">
        <v>0</v>
      </c>
    </row>
    <row r="35" spans="1:7" s="35" customFormat="1" ht="14.25" customHeight="1" x14ac:dyDescent="0.3">
      <c r="B35" s="82"/>
      <c r="C35" s="94"/>
    </row>
    <row r="36" spans="1:7" s="35" customFormat="1" ht="14.25" customHeight="1" x14ac:dyDescent="0.3">
      <c r="A36" s="92" t="s">
        <v>21</v>
      </c>
      <c r="B36" s="128">
        <f>IF(OR(B34=0), B30, IF(B34 &lt; F19, F19, B34))</f>
        <v>498000</v>
      </c>
      <c r="C36" s="94"/>
    </row>
    <row r="37" spans="1:7" ht="14.25" customHeight="1" x14ac:dyDescent="0.25">
      <c r="B37" s="75"/>
    </row>
    <row r="38" spans="1:7" ht="14.25" customHeight="1" x14ac:dyDescent="0.25">
      <c r="B38" s="75"/>
    </row>
    <row r="39" spans="1:7" ht="14.25" customHeight="1" x14ac:dyDescent="0.25">
      <c r="B39" s="75"/>
    </row>
    <row r="40" spans="1:7" ht="14.25" customHeight="1" x14ac:dyDescent="0.25">
      <c r="B40" s="75"/>
    </row>
    <row r="41" spans="1:7" ht="14.25" customHeight="1" x14ac:dyDescent="0.25">
      <c r="B41" s="75"/>
    </row>
    <row r="42" spans="1:7" ht="14.25" customHeight="1" x14ac:dyDescent="0.25">
      <c r="B42" s="75"/>
    </row>
    <row r="43" spans="1:7" ht="14.25" customHeight="1" x14ac:dyDescent="0.25">
      <c r="B43" s="75"/>
    </row>
    <row r="44" spans="1:7" ht="14.25" customHeight="1" x14ac:dyDescent="0.25">
      <c r="B44" s="75"/>
    </row>
    <row r="45" spans="1:7" ht="14.25" customHeight="1" x14ac:dyDescent="0.25">
      <c r="B45" s="75"/>
    </row>
    <row r="46" spans="1:7" ht="14.25" customHeight="1" x14ac:dyDescent="0.25">
      <c r="B46" s="75"/>
    </row>
    <row r="47" spans="1:7" ht="14.25" customHeight="1" x14ac:dyDescent="0.25">
      <c r="B47" s="75"/>
    </row>
    <row r="48" spans="1:7" ht="14.25" customHeight="1" x14ac:dyDescent="0.25">
      <c r="B48" s="75"/>
    </row>
    <row r="49" spans="2:2" ht="14.25" customHeight="1" x14ac:dyDescent="0.25">
      <c r="B49" s="75"/>
    </row>
    <row r="50" spans="2:2" ht="14.25" customHeight="1" x14ac:dyDescent="0.25">
      <c r="B50" s="75"/>
    </row>
    <row r="51" spans="2:2" ht="14.25" customHeight="1" x14ac:dyDescent="0.25">
      <c r="B51" s="75"/>
    </row>
    <row r="52" spans="2:2" ht="14.25" customHeight="1" x14ac:dyDescent="0.25">
      <c r="B52" s="75"/>
    </row>
    <row r="53" spans="2:2" ht="14.25" customHeight="1" x14ac:dyDescent="0.25">
      <c r="B53" s="75"/>
    </row>
    <row r="54" spans="2:2" ht="14.25" customHeight="1" x14ac:dyDescent="0.25">
      <c r="B54" s="75"/>
    </row>
    <row r="55" spans="2:2" ht="14.25" customHeight="1" x14ac:dyDescent="0.25">
      <c r="B55" s="75"/>
    </row>
    <row r="56" spans="2:2" ht="14.25" customHeight="1" x14ac:dyDescent="0.25">
      <c r="B56" s="75"/>
    </row>
    <row r="57" spans="2:2" ht="14.25" customHeight="1" x14ac:dyDescent="0.25">
      <c r="B57" s="75"/>
    </row>
    <row r="58" spans="2:2" ht="14.25" customHeight="1" x14ac:dyDescent="0.25">
      <c r="B58" s="75"/>
    </row>
    <row r="59" spans="2:2" ht="14.25" customHeight="1" x14ac:dyDescent="0.25">
      <c r="B59" s="75"/>
    </row>
    <row r="60" spans="2:2" ht="14.25" customHeight="1" x14ac:dyDescent="0.25">
      <c r="B60" s="75"/>
    </row>
    <row r="61" spans="2:2" ht="14.25" customHeight="1" x14ac:dyDescent="0.25">
      <c r="B61" s="75"/>
    </row>
    <row r="62" spans="2:2" ht="14.25" customHeight="1" x14ac:dyDescent="0.25">
      <c r="B62" s="75"/>
    </row>
    <row r="63" spans="2:2" ht="14.25" customHeight="1" x14ac:dyDescent="0.25">
      <c r="B63" s="75"/>
    </row>
    <row r="64" spans="2:2" ht="14.25" customHeight="1" x14ac:dyDescent="0.25">
      <c r="B64" s="75"/>
    </row>
    <row r="65" spans="2:2" ht="14.25" customHeight="1" x14ac:dyDescent="0.25">
      <c r="B65" s="75"/>
    </row>
    <row r="66" spans="2:2" ht="14.25" customHeight="1" x14ac:dyDescent="0.25">
      <c r="B66" s="75"/>
    </row>
    <row r="67" spans="2:2" ht="14.25" customHeight="1" x14ac:dyDescent="0.25">
      <c r="B67" s="75"/>
    </row>
    <row r="68" spans="2:2" ht="14.25" customHeight="1" x14ac:dyDescent="0.25">
      <c r="B68" s="75"/>
    </row>
    <row r="69" spans="2:2" ht="14.25" customHeight="1" x14ac:dyDescent="0.25">
      <c r="B69" s="75"/>
    </row>
    <row r="70" spans="2:2" ht="14.25" customHeight="1" x14ac:dyDescent="0.25">
      <c r="B70" s="75"/>
    </row>
    <row r="71" spans="2:2" ht="14.25" customHeight="1" x14ac:dyDescent="0.25">
      <c r="B71" s="75"/>
    </row>
    <row r="72" spans="2:2" ht="14.25" customHeight="1" x14ac:dyDescent="0.25">
      <c r="B72" s="75"/>
    </row>
    <row r="73" spans="2:2" ht="14.25" customHeight="1" x14ac:dyDescent="0.25">
      <c r="B73" s="75"/>
    </row>
    <row r="74" spans="2:2" ht="14.25" customHeight="1" x14ac:dyDescent="0.25">
      <c r="B74" s="75"/>
    </row>
    <row r="75" spans="2:2" ht="14.25" customHeight="1" x14ac:dyDescent="0.25">
      <c r="B75" s="75"/>
    </row>
    <row r="76" spans="2:2" ht="14.25" customHeight="1" x14ac:dyDescent="0.25">
      <c r="B76" s="75"/>
    </row>
    <row r="77" spans="2:2" ht="14.25" customHeight="1" x14ac:dyDescent="0.25">
      <c r="B77" s="75"/>
    </row>
    <row r="78" spans="2:2" ht="14.25" customHeight="1" x14ac:dyDescent="0.25">
      <c r="B78" s="75"/>
    </row>
    <row r="79" spans="2:2" ht="14.25" customHeight="1" x14ac:dyDescent="0.25">
      <c r="B79" s="75"/>
    </row>
    <row r="80" spans="2:2" ht="14.25" customHeight="1" x14ac:dyDescent="0.25">
      <c r="B80" s="75"/>
    </row>
    <row r="81" spans="2:2" ht="14.25" customHeight="1" x14ac:dyDescent="0.25">
      <c r="B81" s="75"/>
    </row>
    <row r="82" spans="2:2" ht="14.25" customHeight="1" x14ac:dyDescent="0.25">
      <c r="B82" s="75"/>
    </row>
    <row r="83" spans="2:2" ht="14.25" customHeight="1" x14ac:dyDescent="0.25">
      <c r="B83" s="75"/>
    </row>
    <row r="84" spans="2:2" ht="14.25" customHeight="1" x14ac:dyDescent="0.25">
      <c r="B84" s="75"/>
    </row>
    <row r="85" spans="2:2" ht="14.25" customHeight="1" x14ac:dyDescent="0.25">
      <c r="B85" s="75"/>
    </row>
    <row r="86" spans="2:2" ht="14.25" customHeight="1" x14ac:dyDescent="0.25">
      <c r="B86" s="75"/>
    </row>
    <row r="87" spans="2:2" ht="14.25" customHeight="1" x14ac:dyDescent="0.25">
      <c r="B87" s="75"/>
    </row>
    <row r="88" spans="2:2" ht="14.25" customHeight="1" x14ac:dyDescent="0.25">
      <c r="B88" s="75"/>
    </row>
    <row r="89" spans="2:2" ht="14.25" customHeight="1" x14ac:dyDescent="0.25">
      <c r="B89" s="75"/>
    </row>
    <row r="90" spans="2:2" ht="14.25" customHeight="1" x14ac:dyDescent="0.25">
      <c r="B90" s="75"/>
    </row>
    <row r="91" spans="2:2" ht="14.25" customHeight="1" x14ac:dyDescent="0.25">
      <c r="B91" s="75"/>
    </row>
    <row r="92" spans="2:2" ht="14.25" customHeight="1" x14ac:dyDescent="0.25">
      <c r="B92" s="75"/>
    </row>
    <row r="93" spans="2:2" ht="14.25" customHeight="1" x14ac:dyDescent="0.25">
      <c r="B93" s="75"/>
    </row>
    <row r="94" spans="2:2" ht="14.25" customHeight="1" x14ac:dyDescent="0.25">
      <c r="B94" s="75"/>
    </row>
    <row r="95" spans="2:2" ht="14.25" customHeight="1" x14ac:dyDescent="0.25">
      <c r="B95" s="75"/>
    </row>
    <row r="96" spans="2:2" ht="14.25" customHeight="1" x14ac:dyDescent="0.25">
      <c r="B96" s="75"/>
    </row>
    <row r="97" spans="2:2" ht="14.25" customHeight="1" x14ac:dyDescent="0.25">
      <c r="B97" s="75"/>
    </row>
    <row r="98" spans="2:2" ht="14.25" customHeight="1" x14ac:dyDescent="0.25">
      <c r="B98" s="75"/>
    </row>
    <row r="99" spans="2:2" ht="14.25" customHeight="1" x14ac:dyDescent="0.25">
      <c r="B99" s="75"/>
    </row>
    <row r="100" spans="2:2" ht="14.25" customHeight="1" x14ac:dyDescent="0.25">
      <c r="B100" s="75"/>
    </row>
    <row r="101" spans="2:2" ht="14.25" customHeight="1" x14ac:dyDescent="0.25">
      <c r="B101" s="75"/>
    </row>
    <row r="102" spans="2:2" ht="14.25" customHeight="1" x14ac:dyDescent="0.25">
      <c r="B102" s="75"/>
    </row>
    <row r="103" spans="2:2" ht="14.25" customHeight="1" x14ac:dyDescent="0.25">
      <c r="B103" s="75"/>
    </row>
    <row r="104" spans="2:2" ht="14.25" customHeight="1" x14ac:dyDescent="0.25">
      <c r="B104" s="75"/>
    </row>
    <row r="105" spans="2:2" ht="14.25" customHeight="1" x14ac:dyDescent="0.25">
      <c r="B105" s="75"/>
    </row>
    <row r="106" spans="2:2" ht="14.25" customHeight="1" x14ac:dyDescent="0.25">
      <c r="B106" s="75"/>
    </row>
    <row r="107" spans="2:2" ht="14.25" customHeight="1" x14ac:dyDescent="0.25">
      <c r="B107" s="75"/>
    </row>
    <row r="108" spans="2:2" ht="14.25" customHeight="1" x14ac:dyDescent="0.25">
      <c r="B108" s="75"/>
    </row>
    <row r="109" spans="2:2" ht="14.25" customHeight="1" x14ac:dyDescent="0.25">
      <c r="B109" s="75"/>
    </row>
    <row r="110" spans="2:2" ht="14.25" customHeight="1" x14ac:dyDescent="0.25">
      <c r="B110" s="75"/>
    </row>
    <row r="111" spans="2:2" ht="14.25" customHeight="1" x14ac:dyDescent="0.25">
      <c r="B111" s="75"/>
    </row>
    <row r="112" spans="2:2" ht="14.25" customHeight="1" x14ac:dyDescent="0.25">
      <c r="B112" s="75"/>
    </row>
    <row r="113" spans="2:2" ht="14.25" customHeight="1" x14ac:dyDescent="0.25">
      <c r="B113" s="75"/>
    </row>
    <row r="114" spans="2:2" ht="14.25" customHeight="1" x14ac:dyDescent="0.25">
      <c r="B114" s="75"/>
    </row>
    <row r="115" spans="2:2" ht="14.25" customHeight="1" x14ac:dyDescent="0.25">
      <c r="B115" s="75"/>
    </row>
    <row r="116" spans="2:2" ht="14.25" customHeight="1" x14ac:dyDescent="0.25">
      <c r="B116" s="75"/>
    </row>
    <row r="117" spans="2:2" ht="14.25" customHeight="1" x14ac:dyDescent="0.25">
      <c r="B117" s="75"/>
    </row>
    <row r="118" spans="2:2" ht="14.25" customHeight="1" x14ac:dyDescent="0.25">
      <c r="B118" s="75"/>
    </row>
    <row r="119" spans="2:2" ht="14.25" customHeight="1" x14ac:dyDescent="0.25">
      <c r="B119" s="75"/>
    </row>
    <row r="120" spans="2:2" ht="14.25" customHeight="1" x14ac:dyDescent="0.25">
      <c r="B120" s="75"/>
    </row>
    <row r="121" spans="2:2" ht="14.25" customHeight="1" x14ac:dyDescent="0.25">
      <c r="B121" s="75"/>
    </row>
    <row r="122" spans="2:2" ht="14.25" customHeight="1" x14ac:dyDescent="0.25">
      <c r="B122" s="75"/>
    </row>
    <row r="123" spans="2:2" ht="14.25" customHeight="1" x14ac:dyDescent="0.25">
      <c r="B123" s="75"/>
    </row>
    <row r="124" spans="2:2" ht="14.25" customHeight="1" x14ac:dyDescent="0.25">
      <c r="B124" s="75"/>
    </row>
    <row r="125" spans="2:2" ht="14.25" customHeight="1" x14ac:dyDescent="0.25">
      <c r="B125" s="75"/>
    </row>
    <row r="126" spans="2:2" ht="14.25" customHeight="1" x14ac:dyDescent="0.25">
      <c r="B126" s="75"/>
    </row>
    <row r="127" spans="2:2" ht="14.25" customHeight="1" x14ac:dyDescent="0.25">
      <c r="B127" s="75"/>
    </row>
    <row r="128" spans="2:2" ht="14.25" customHeight="1" x14ac:dyDescent="0.25">
      <c r="B128" s="75"/>
    </row>
    <row r="129" spans="2:2" ht="14.25" customHeight="1" x14ac:dyDescent="0.25">
      <c r="B129" s="75"/>
    </row>
    <row r="130" spans="2:2" ht="14.25" customHeight="1" x14ac:dyDescent="0.25">
      <c r="B130" s="75"/>
    </row>
    <row r="131" spans="2:2" ht="14.25" customHeight="1" x14ac:dyDescent="0.25">
      <c r="B131" s="75"/>
    </row>
    <row r="132" spans="2:2" ht="14.25" customHeight="1" x14ac:dyDescent="0.25">
      <c r="B132" s="75"/>
    </row>
    <row r="133" spans="2:2" ht="14.25" customHeight="1" x14ac:dyDescent="0.25">
      <c r="B133" s="75"/>
    </row>
    <row r="134" spans="2:2" ht="14.25" customHeight="1" x14ac:dyDescent="0.25">
      <c r="B134" s="75"/>
    </row>
    <row r="135" spans="2:2" ht="14.25" customHeight="1" x14ac:dyDescent="0.25">
      <c r="B135" s="75"/>
    </row>
    <row r="136" spans="2:2" ht="14.25" customHeight="1" x14ac:dyDescent="0.25">
      <c r="B136" s="75"/>
    </row>
    <row r="137" spans="2:2" ht="14.25" customHeight="1" x14ac:dyDescent="0.25">
      <c r="B137" s="75"/>
    </row>
    <row r="138" spans="2:2" ht="14.25" customHeight="1" x14ac:dyDescent="0.25">
      <c r="B138" s="75"/>
    </row>
    <row r="139" spans="2:2" ht="14.25" customHeight="1" x14ac:dyDescent="0.25">
      <c r="B139" s="75"/>
    </row>
    <row r="140" spans="2:2" ht="14.25" customHeight="1" x14ac:dyDescent="0.25">
      <c r="B140" s="75"/>
    </row>
    <row r="141" spans="2:2" ht="14.25" customHeight="1" x14ac:dyDescent="0.25">
      <c r="B141" s="75"/>
    </row>
    <row r="142" spans="2:2" ht="14.25" customHeight="1" x14ac:dyDescent="0.25">
      <c r="B142" s="75"/>
    </row>
    <row r="143" spans="2:2" ht="14.25" customHeight="1" x14ac:dyDescent="0.25">
      <c r="B143" s="75"/>
    </row>
    <row r="144" spans="2:2" ht="14.25" customHeight="1" x14ac:dyDescent="0.25">
      <c r="B144" s="75"/>
    </row>
    <row r="145" spans="2:2" ht="14.25" customHeight="1" x14ac:dyDescent="0.25">
      <c r="B145" s="75"/>
    </row>
    <row r="146" spans="2:2" ht="14.25" customHeight="1" x14ac:dyDescent="0.25">
      <c r="B146" s="75"/>
    </row>
    <row r="147" spans="2:2" ht="14.25" customHeight="1" x14ac:dyDescent="0.25">
      <c r="B147" s="75"/>
    </row>
    <row r="148" spans="2:2" ht="14.25" customHeight="1" x14ac:dyDescent="0.25">
      <c r="B148" s="75"/>
    </row>
    <row r="149" spans="2:2" ht="14.25" customHeight="1" x14ac:dyDescent="0.25">
      <c r="B149" s="75"/>
    </row>
    <row r="150" spans="2:2" ht="14.25" customHeight="1" x14ac:dyDescent="0.25">
      <c r="B150" s="75"/>
    </row>
    <row r="151" spans="2:2" ht="14.25" customHeight="1" x14ac:dyDescent="0.25">
      <c r="B151" s="75"/>
    </row>
    <row r="152" spans="2:2" ht="14.25" customHeight="1" x14ac:dyDescent="0.25">
      <c r="B152" s="75"/>
    </row>
    <row r="153" spans="2:2" ht="14.25" customHeight="1" x14ac:dyDescent="0.25">
      <c r="B153" s="75"/>
    </row>
    <row r="154" spans="2:2" ht="14.25" customHeight="1" x14ac:dyDescent="0.25">
      <c r="B154" s="75"/>
    </row>
    <row r="155" spans="2:2" ht="14.25" customHeight="1" x14ac:dyDescent="0.25">
      <c r="B155" s="75"/>
    </row>
    <row r="156" spans="2:2" ht="14.25" customHeight="1" x14ac:dyDescent="0.25">
      <c r="B156" s="75"/>
    </row>
    <row r="157" spans="2:2" ht="14.25" customHeight="1" x14ac:dyDescent="0.25">
      <c r="B157" s="75"/>
    </row>
    <row r="158" spans="2:2" ht="14.25" customHeight="1" x14ac:dyDescent="0.25">
      <c r="B158" s="75"/>
    </row>
    <row r="159" spans="2:2" ht="14.25" customHeight="1" x14ac:dyDescent="0.25">
      <c r="B159" s="75"/>
    </row>
    <row r="160" spans="2:2" ht="14.25" customHeight="1" x14ac:dyDescent="0.25">
      <c r="B160" s="75"/>
    </row>
    <row r="161" spans="2:2" ht="14.25" customHeight="1" x14ac:dyDescent="0.25">
      <c r="B161" s="75"/>
    </row>
    <row r="162" spans="2:2" ht="14.25" customHeight="1" x14ac:dyDescent="0.25">
      <c r="B162" s="75"/>
    </row>
    <row r="163" spans="2:2" ht="14.25" customHeight="1" x14ac:dyDescent="0.25">
      <c r="B163" s="75"/>
    </row>
    <row r="164" spans="2:2" ht="14.25" customHeight="1" x14ac:dyDescent="0.25">
      <c r="B164" s="75"/>
    </row>
    <row r="165" spans="2:2" ht="14.25" customHeight="1" x14ac:dyDescent="0.25">
      <c r="B165" s="75"/>
    </row>
    <row r="166" spans="2:2" ht="14.25" customHeight="1" x14ac:dyDescent="0.25">
      <c r="B166" s="75"/>
    </row>
    <row r="167" spans="2:2" ht="14.25" customHeight="1" x14ac:dyDescent="0.25">
      <c r="B167" s="75"/>
    </row>
    <row r="168" spans="2:2" ht="14.25" customHeight="1" x14ac:dyDescent="0.25">
      <c r="B168" s="75"/>
    </row>
    <row r="169" spans="2:2" ht="14.25" customHeight="1" x14ac:dyDescent="0.25">
      <c r="B169" s="75"/>
    </row>
    <row r="170" spans="2:2" ht="14.25" customHeight="1" x14ac:dyDescent="0.25">
      <c r="B170" s="75"/>
    </row>
    <row r="171" spans="2:2" ht="14.25" customHeight="1" x14ac:dyDescent="0.25">
      <c r="B171" s="75"/>
    </row>
    <row r="172" spans="2:2" ht="14.25" customHeight="1" x14ac:dyDescent="0.25">
      <c r="B172" s="75"/>
    </row>
    <row r="173" spans="2:2" ht="14.25" customHeight="1" x14ac:dyDescent="0.25">
      <c r="B173" s="75"/>
    </row>
    <row r="174" spans="2:2" ht="14.25" customHeight="1" x14ac:dyDescent="0.25">
      <c r="B174" s="75"/>
    </row>
    <row r="175" spans="2:2" ht="14.25" customHeight="1" x14ac:dyDescent="0.25">
      <c r="B175" s="75"/>
    </row>
    <row r="176" spans="2:2" ht="14.25" customHeight="1" x14ac:dyDescent="0.25">
      <c r="B176" s="75"/>
    </row>
    <row r="177" spans="2:2" ht="14.25" customHeight="1" x14ac:dyDescent="0.25">
      <c r="B177" s="75"/>
    </row>
    <row r="178" spans="2:2" ht="14.25" customHeight="1" x14ac:dyDescent="0.25">
      <c r="B178" s="75"/>
    </row>
    <row r="179" spans="2:2" ht="14.25" customHeight="1" x14ac:dyDescent="0.25">
      <c r="B179" s="75"/>
    </row>
    <row r="180" spans="2:2" ht="14.25" customHeight="1" x14ac:dyDescent="0.25">
      <c r="B180" s="75"/>
    </row>
    <row r="181" spans="2:2" ht="14.25" customHeight="1" x14ac:dyDescent="0.25">
      <c r="B181" s="75"/>
    </row>
    <row r="182" spans="2:2" ht="14.25" customHeight="1" x14ac:dyDescent="0.25">
      <c r="B182" s="75"/>
    </row>
    <row r="183" spans="2:2" ht="14.25" customHeight="1" x14ac:dyDescent="0.25">
      <c r="B183" s="75"/>
    </row>
    <row r="184" spans="2:2" ht="14.25" customHeight="1" x14ac:dyDescent="0.25">
      <c r="B184" s="75"/>
    </row>
    <row r="185" spans="2:2" ht="14.25" customHeight="1" x14ac:dyDescent="0.25">
      <c r="B185" s="75"/>
    </row>
    <row r="186" spans="2:2" ht="14.25" customHeight="1" x14ac:dyDescent="0.25">
      <c r="B186" s="75"/>
    </row>
    <row r="187" spans="2:2" ht="14.25" customHeight="1" x14ac:dyDescent="0.25">
      <c r="B187" s="75"/>
    </row>
    <row r="188" spans="2:2" ht="14.25" customHeight="1" x14ac:dyDescent="0.25">
      <c r="B188" s="75"/>
    </row>
    <row r="189" spans="2:2" ht="14.25" customHeight="1" x14ac:dyDescent="0.25">
      <c r="B189" s="75"/>
    </row>
    <row r="190" spans="2:2" ht="14.25" customHeight="1" x14ac:dyDescent="0.25">
      <c r="B190" s="75"/>
    </row>
    <row r="191" spans="2:2" ht="14.25" customHeight="1" x14ac:dyDescent="0.25">
      <c r="B191" s="75"/>
    </row>
    <row r="192" spans="2:2" ht="14.25" customHeight="1" x14ac:dyDescent="0.25">
      <c r="B192" s="75"/>
    </row>
    <row r="193" spans="2:2" ht="14.25" customHeight="1" x14ac:dyDescent="0.25">
      <c r="B193" s="75"/>
    </row>
    <row r="194" spans="2:2" ht="14.25" customHeight="1" x14ac:dyDescent="0.25">
      <c r="B194" s="75"/>
    </row>
    <row r="195" spans="2:2" ht="14.25" customHeight="1" x14ac:dyDescent="0.25">
      <c r="B195" s="75"/>
    </row>
    <row r="196" spans="2:2" ht="14.25" customHeight="1" x14ac:dyDescent="0.25">
      <c r="B196" s="75"/>
    </row>
    <row r="197" spans="2:2" ht="14.25" customHeight="1" x14ac:dyDescent="0.25">
      <c r="B197" s="75"/>
    </row>
    <row r="198" spans="2:2" ht="14.25" customHeight="1" x14ac:dyDescent="0.25">
      <c r="B198" s="75"/>
    </row>
    <row r="199" spans="2:2" ht="14.25" customHeight="1" x14ac:dyDescent="0.25">
      <c r="B199" s="75"/>
    </row>
    <row r="200" spans="2:2" ht="14.25" customHeight="1" x14ac:dyDescent="0.25">
      <c r="B200" s="75"/>
    </row>
    <row r="201" spans="2:2" ht="14.25" customHeight="1" x14ac:dyDescent="0.25">
      <c r="B201" s="75"/>
    </row>
    <row r="202" spans="2:2" ht="14.25" customHeight="1" x14ac:dyDescent="0.25">
      <c r="B202" s="75"/>
    </row>
    <row r="203" spans="2:2" ht="14.25" customHeight="1" x14ac:dyDescent="0.25">
      <c r="B203" s="75"/>
    </row>
    <row r="204" spans="2:2" ht="14.25" customHeight="1" x14ac:dyDescent="0.25">
      <c r="B204" s="75"/>
    </row>
    <row r="205" spans="2:2" ht="14.25" customHeight="1" x14ac:dyDescent="0.25">
      <c r="B205" s="75"/>
    </row>
    <row r="206" spans="2:2" ht="14.25" customHeight="1" x14ac:dyDescent="0.25">
      <c r="B206" s="75"/>
    </row>
    <row r="207" spans="2:2" ht="14.25" customHeight="1" x14ac:dyDescent="0.25">
      <c r="B207" s="75"/>
    </row>
    <row r="208" spans="2:2" ht="14.25" customHeight="1" x14ac:dyDescent="0.25">
      <c r="B208" s="75"/>
    </row>
    <row r="209" spans="2:2" ht="14.25" customHeight="1" x14ac:dyDescent="0.25">
      <c r="B209" s="75"/>
    </row>
    <row r="210" spans="2:2" ht="14.25" customHeight="1" x14ac:dyDescent="0.25">
      <c r="B210" s="75"/>
    </row>
    <row r="211" spans="2:2" ht="14.25" customHeight="1" x14ac:dyDescent="0.25">
      <c r="B211" s="75"/>
    </row>
    <row r="212" spans="2:2" ht="14.25" customHeight="1" x14ac:dyDescent="0.25">
      <c r="B212" s="75"/>
    </row>
    <row r="213" spans="2:2" ht="14.25" customHeight="1" x14ac:dyDescent="0.25">
      <c r="B213" s="75"/>
    </row>
    <row r="214" spans="2:2" ht="14.25" customHeight="1" x14ac:dyDescent="0.25">
      <c r="B214" s="75"/>
    </row>
    <row r="215" spans="2:2" ht="14.25" customHeight="1" x14ac:dyDescent="0.25">
      <c r="B215" s="75"/>
    </row>
    <row r="216" spans="2:2" ht="14.25" customHeight="1" x14ac:dyDescent="0.25">
      <c r="B216" s="75"/>
    </row>
    <row r="217" spans="2:2" ht="14.25" customHeight="1" x14ac:dyDescent="0.25">
      <c r="B217" s="75"/>
    </row>
    <row r="218" spans="2:2" ht="14.25" customHeight="1" x14ac:dyDescent="0.25">
      <c r="B218" s="75"/>
    </row>
    <row r="219" spans="2:2" ht="14.25" customHeight="1" x14ac:dyDescent="0.25">
      <c r="B219" s="75"/>
    </row>
    <row r="220" spans="2:2" ht="14.25" customHeight="1" x14ac:dyDescent="0.25">
      <c r="B220" s="75"/>
    </row>
    <row r="221" spans="2:2" ht="14.25" customHeight="1" x14ac:dyDescent="0.25">
      <c r="B221" s="75"/>
    </row>
    <row r="222" spans="2:2" ht="14.25" customHeight="1" x14ac:dyDescent="0.25">
      <c r="B222" s="75"/>
    </row>
    <row r="223" spans="2:2" ht="14.25" customHeight="1" x14ac:dyDescent="0.25">
      <c r="B223" s="75"/>
    </row>
    <row r="224" spans="2:2" ht="14.25" customHeight="1" x14ac:dyDescent="0.25">
      <c r="B224" s="75"/>
    </row>
    <row r="225" spans="2:2" ht="14.25" customHeight="1" x14ac:dyDescent="0.25">
      <c r="B225" s="75"/>
    </row>
    <row r="226" spans="2:2" ht="14.25" customHeight="1" x14ac:dyDescent="0.25">
      <c r="B226" s="75"/>
    </row>
    <row r="227" spans="2:2" ht="14.25" customHeight="1" x14ac:dyDescent="0.25">
      <c r="B227" s="75"/>
    </row>
    <row r="228" spans="2:2" ht="14.25" customHeight="1" x14ac:dyDescent="0.25">
      <c r="B228" s="75"/>
    </row>
    <row r="229" spans="2:2" ht="14.25" customHeight="1" x14ac:dyDescent="0.25">
      <c r="B229" s="75"/>
    </row>
    <row r="230" spans="2:2" ht="14.25" customHeight="1" x14ac:dyDescent="0.25">
      <c r="B230" s="75"/>
    </row>
    <row r="231" spans="2:2" ht="14.25" customHeight="1" x14ac:dyDescent="0.25">
      <c r="B231" s="75"/>
    </row>
    <row r="232" spans="2:2" ht="14.25" customHeight="1" x14ac:dyDescent="0.25">
      <c r="B232" s="75"/>
    </row>
    <row r="233" spans="2:2" ht="14.25" customHeight="1" x14ac:dyDescent="0.25">
      <c r="B233" s="75"/>
    </row>
    <row r="234" spans="2:2" ht="14.25" customHeight="1" x14ac:dyDescent="0.25">
      <c r="B234" s="75"/>
    </row>
    <row r="235" spans="2:2" ht="14.25" customHeight="1" x14ac:dyDescent="0.25">
      <c r="B235" s="75"/>
    </row>
    <row r="236" spans="2:2" ht="14.25" customHeight="1" x14ac:dyDescent="0.25">
      <c r="B236" s="75"/>
    </row>
    <row r="237" spans="2:2" ht="14.25" customHeight="1" x14ac:dyDescent="0.25">
      <c r="B237" s="75"/>
    </row>
    <row r="238" spans="2:2" ht="14.25" customHeight="1" x14ac:dyDescent="0.25">
      <c r="B238" s="75"/>
    </row>
    <row r="239" spans="2:2" ht="14.25" customHeight="1" x14ac:dyDescent="0.25">
      <c r="B239" s="75"/>
    </row>
    <row r="240" spans="2:2" ht="14.25" customHeight="1" x14ac:dyDescent="0.25">
      <c r="B240" s="75"/>
    </row>
    <row r="241" spans="2:2" ht="14.25" customHeight="1" x14ac:dyDescent="0.25">
      <c r="B241" s="75"/>
    </row>
    <row r="242" spans="2:2" ht="14.25" customHeight="1" x14ac:dyDescent="0.25">
      <c r="B242" s="75"/>
    </row>
    <row r="243" spans="2:2" ht="14.25" customHeight="1" x14ac:dyDescent="0.25">
      <c r="B243" s="75"/>
    </row>
    <row r="244" spans="2:2" ht="14.25" customHeight="1" x14ac:dyDescent="0.25">
      <c r="B244" s="75"/>
    </row>
    <row r="245" spans="2:2" ht="14.25" customHeight="1" x14ac:dyDescent="0.25">
      <c r="B245" s="75"/>
    </row>
    <row r="246" spans="2:2" ht="14.25" customHeight="1" x14ac:dyDescent="0.25">
      <c r="B246" s="75"/>
    </row>
    <row r="247" spans="2:2" ht="14.25" customHeight="1" x14ac:dyDescent="0.25">
      <c r="B247" s="75"/>
    </row>
    <row r="248" spans="2:2" ht="14.25" customHeight="1" x14ac:dyDescent="0.25">
      <c r="B248" s="75"/>
    </row>
    <row r="249" spans="2:2" ht="14.25" customHeight="1" x14ac:dyDescent="0.25">
      <c r="B249" s="75"/>
    </row>
    <row r="250" spans="2:2" ht="14.25" customHeight="1" x14ac:dyDescent="0.25">
      <c r="B250" s="75"/>
    </row>
    <row r="251" spans="2:2" ht="14.25" customHeight="1" x14ac:dyDescent="0.25">
      <c r="B251" s="75"/>
    </row>
    <row r="252" spans="2:2" ht="14.25" customHeight="1" x14ac:dyDescent="0.25">
      <c r="B252" s="75"/>
    </row>
    <row r="253" spans="2:2" ht="14.25" customHeight="1" x14ac:dyDescent="0.25">
      <c r="B253" s="75"/>
    </row>
    <row r="254" spans="2:2" ht="14.25" customHeight="1" x14ac:dyDescent="0.25">
      <c r="B254" s="75"/>
    </row>
    <row r="255" spans="2:2" ht="14.25" customHeight="1" x14ac:dyDescent="0.25">
      <c r="B255" s="75"/>
    </row>
    <row r="256" spans="2:2" ht="14.25" customHeight="1" x14ac:dyDescent="0.25">
      <c r="B256" s="75"/>
    </row>
    <row r="257" spans="2:2" ht="14.25" customHeight="1" x14ac:dyDescent="0.25">
      <c r="B257" s="75"/>
    </row>
    <row r="258" spans="2:2" ht="14.25" customHeight="1" x14ac:dyDescent="0.25">
      <c r="B258" s="75"/>
    </row>
    <row r="259" spans="2:2" ht="14.25" customHeight="1" x14ac:dyDescent="0.25">
      <c r="B259" s="75"/>
    </row>
    <row r="260" spans="2:2" ht="14.25" customHeight="1" x14ac:dyDescent="0.25">
      <c r="B260" s="75"/>
    </row>
    <row r="261" spans="2:2" ht="14.25" customHeight="1" x14ac:dyDescent="0.25">
      <c r="B261" s="75"/>
    </row>
    <row r="262" spans="2:2" ht="14.25" customHeight="1" x14ac:dyDescent="0.25">
      <c r="B262" s="75"/>
    </row>
    <row r="263" spans="2:2" ht="14.25" customHeight="1" x14ac:dyDescent="0.25">
      <c r="B263" s="75"/>
    </row>
    <row r="264" spans="2:2" ht="14.25" customHeight="1" x14ac:dyDescent="0.25">
      <c r="B264" s="75"/>
    </row>
    <row r="265" spans="2:2" ht="14.25" customHeight="1" x14ac:dyDescent="0.25">
      <c r="B265" s="75"/>
    </row>
    <row r="266" spans="2:2" ht="14.25" customHeight="1" x14ac:dyDescent="0.25">
      <c r="B266" s="75"/>
    </row>
    <row r="267" spans="2:2" ht="14.25" customHeight="1" x14ac:dyDescent="0.25">
      <c r="B267" s="75"/>
    </row>
    <row r="268" spans="2:2" ht="14.25" customHeight="1" x14ac:dyDescent="0.25">
      <c r="B268" s="75"/>
    </row>
    <row r="269" spans="2:2" ht="14.25" customHeight="1" x14ac:dyDescent="0.25">
      <c r="B269" s="75"/>
    </row>
    <row r="270" spans="2:2" ht="14.25" customHeight="1" x14ac:dyDescent="0.25">
      <c r="B270" s="75"/>
    </row>
    <row r="271" spans="2:2" ht="14.25" customHeight="1" x14ac:dyDescent="0.25">
      <c r="B271" s="75"/>
    </row>
    <row r="272" spans="2:2" ht="14.25" customHeight="1" x14ac:dyDescent="0.25">
      <c r="B272" s="75"/>
    </row>
    <row r="273" spans="2:2" ht="14.25" customHeight="1" x14ac:dyDescent="0.25">
      <c r="B273" s="75"/>
    </row>
    <row r="274" spans="2:2" ht="14.25" customHeight="1" x14ac:dyDescent="0.25">
      <c r="B274" s="75"/>
    </row>
    <row r="275" spans="2:2" ht="14.25" customHeight="1" x14ac:dyDescent="0.25">
      <c r="B275" s="75"/>
    </row>
    <row r="276" spans="2:2" ht="14.25" customHeight="1" x14ac:dyDescent="0.25">
      <c r="B276" s="75"/>
    </row>
    <row r="277" spans="2:2" ht="14.25" customHeight="1" x14ac:dyDescent="0.25">
      <c r="B277" s="75"/>
    </row>
    <row r="278" spans="2:2" ht="14.25" customHeight="1" x14ac:dyDescent="0.25">
      <c r="B278" s="75"/>
    </row>
    <row r="279" spans="2:2" ht="14.25" customHeight="1" x14ac:dyDescent="0.25">
      <c r="B279" s="75"/>
    </row>
    <row r="280" spans="2:2" ht="14.25" customHeight="1" x14ac:dyDescent="0.25">
      <c r="B280" s="75"/>
    </row>
    <row r="281" spans="2:2" ht="14.25" customHeight="1" x14ac:dyDescent="0.25">
      <c r="B281" s="75"/>
    </row>
    <row r="282" spans="2:2" ht="14.25" customHeight="1" x14ac:dyDescent="0.25">
      <c r="B282" s="75"/>
    </row>
    <row r="283" spans="2:2" ht="14.25" customHeight="1" x14ac:dyDescent="0.25">
      <c r="B283" s="75"/>
    </row>
    <row r="284" spans="2:2" ht="14.25" customHeight="1" x14ac:dyDescent="0.25">
      <c r="B284" s="75"/>
    </row>
    <row r="285" spans="2:2" ht="14.25" customHeight="1" x14ac:dyDescent="0.25">
      <c r="B285" s="75"/>
    </row>
    <row r="286" spans="2:2" ht="14.25" customHeight="1" x14ac:dyDescent="0.25">
      <c r="B286" s="75"/>
    </row>
    <row r="287" spans="2:2" ht="14.25" customHeight="1" x14ac:dyDescent="0.25">
      <c r="B287" s="75"/>
    </row>
    <row r="288" spans="2:2" ht="14.25" customHeight="1" x14ac:dyDescent="0.25">
      <c r="B288" s="75"/>
    </row>
    <row r="289" spans="2:2" ht="14.25" customHeight="1" x14ac:dyDescent="0.25">
      <c r="B289" s="75"/>
    </row>
    <row r="290" spans="2:2" ht="14.25" customHeight="1" x14ac:dyDescent="0.25">
      <c r="B290" s="75"/>
    </row>
    <row r="291" spans="2:2" ht="14.25" customHeight="1" x14ac:dyDescent="0.25">
      <c r="B291" s="75"/>
    </row>
    <row r="292" spans="2:2" ht="14.25" customHeight="1" x14ac:dyDescent="0.25">
      <c r="B292" s="75"/>
    </row>
    <row r="293" spans="2:2" ht="14.25" customHeight="1" x14ac:dyDescent="0.25">
      <c r="B293" s="75"/>
    </row>
    <row r="294" spans="2:2" ht="14.25" customHeight="1" x14ac:dyDescent="0.25">
      <c r="B294" s="75"/>
    </row>
    <row r="295" spans="2:2" ht="14.25" customHeight="1" x14ac:dyDescent="0.25">
      <c r="B295" s="75"/>
    </row>
    <row r="296" spans="2:2" ht="14.25" customHeight="1" x14ac:dyDescent="0.25">
      <c r="B296" s="75"/>
    </row>
    <row r="297" spans="2:2" ht="14.25" customHeight="1" x14ac:dyDescent="0.25">
      <c r="B297" s="75"/>
    </row>
    <row r="298" spans="2:2" ht="14.25" customHeight="1" x14ac:dyDescent="0.25">
      <c r="B298" s="75"/>
    </row>
    <row r="299" spans="2:2" ht="14.25" customHeight="1" x14ac:dyDescent="0.25">
      <c r="B299" s="75"/>
    </row>
    <row r="300" spans="2:2" ht="14.25" customHeight="1" x14ac:dyDescent="0.25">
      <c r="B300" s="75"/>
    </row>
    <row r="301" spans="2:2" ht="14.25" customHeight="1" x14ac:dyDescent="0.25">
      <c r="B301" s="75"/>
    </row>
    <row r="302" spans="2:2" ht="14.25" customHeight="1" x14ac:dyDescent="0.25">
      <c r="B302" s="75"/>
    </row>
    <row r="303" spans="2:2" ht="14.25" customHeight="1" x14ac:dyDescent="0.25">
      <c r="B303" s="75"/>
    </row>
    <row r="304" spans="2:2" ht="14.25" customHeight="1" x14ac:dyDescent="0.25">
      <c r="B304" s="75"/>
    </row>
    <row r="305" spans="2:2" ht="14.25" customHeight="1" x14ac:dyDescent="0.25">
      <c r="B305" s="75"/>
    </row>
    <row r="306" spans="2:2" ht="14.25" customHeight="1" x14ac:dyDescent="0.25">
      <c r="B306" s="75"/>
    </row>
    <row r="307" spans="2:2" ht="14.25" customHeight="1" x14ac:dyDescent="0.25">
      <c r="B307" s="75"/>
    </row>
    <row r="308" spans="2:2" ht="14.25" customHeight="1" x14ac:dyDescent="0.25">
      <c r="B308" s="75"/>
    </row>
    <row r="309" spans="2:2" ht="14.25" customHeight="1" x14ac:dyDescent="0.25">
      <c r="B309" s="75"/>
    </row>
    <row r="310" spans="2:2" ht="14.25" customHeight="1" x14ac:dyDescent="0.25">
      <c r="B310" s="75"/>
    </row>
    <row r="311" spans="2:2" ht="14.25" customHeight="1" x14ac:dyDescent="0.25">
      <c r="B311" s="75"/>
    </row>
    <row r="312" spans="2:2" ht="14.25" customHeight="1" x14ac:dyDescent="0.25">
      <c r="B312" s="75"/>
    </row>
    <row r="313" spans="2:2" ht="14.25" customHeight="1" x14ac:dyDescent="0.25">
      <c r="B313" s="75"/>
    </row>
    <row r="314" spans="2:2" ht="14.25" customHeight="1" x14ac:dyDescent="0.25">
      <c r="B314" s="75"/>
    </row>
    <row r="315" spans="2:2" ht="14.25" customHeight="1" x14ac:dyDescent="0.25">
      <c r="B315" s="75"/>
    </row>
    <row r="316" spans="2:2" ht="14.25" customHeight="1" x14ac:dyDescent="0.25">
      <c r="B316" s="75"/>
    </row>
    <row r="317" spans="2:2" ht="14.25" customHeight="1" x14ac:dyDescent="0.25">
      <c r="B317" s="75"/>
    </row>
    <row r="318" spans="2:2" ht="14.25" customHeight="1" x14ac:dyDescent="0.25">
      <c r="B318" s="75"/>
    </row>
    <row r="319" spans="2:2" ht="14.25" customHeight="1" x14ac:dyDescent="0.25">
      <c r="B319" s="75"/>
    </row>
    <row r="320" spans="2:2" ht="14.25" customHeight="1" x14ac:dyDescent="0.25">
      <c r="B320" s="75"/>
    </row>
    <row r="321" spans="2:2" ht="14.25" customHeight="1" x14ac:dyDescent="0.25">
      <c r="B321" s="75"/>
    </row>
    <row r="322" spans="2:2" ht="14.25" customHeight="1" x14ac:dyDescent="0.25">
      <c r="B322" s="75"/>
    </row>
    <row r="323" spans="2:2" ht="14.25" customHeight="1" x14ac:dyDescent="0.25">
      <c r="B323" s="75"/>
    </row>
    <row r="324" spans="2:2" ht="14.25" customHeight="1" x14ac:dyDescent="0.25">
      <c r="B324" s="75"/>
    </row>
    <row r="325" spans="2:2" ht="14.25" customHeight="1" x14ac:dyDescent="0.25">
      <c r="B325" s="75"/>
    </row>
    <row r="326" spans="2:2" ht="14.25" customHeight="1" x14ac:dyDescent="0.25">
      <c r="B326" s="75"/>
    </row>
    <row r="327" spans="2:2" ht="14.25" customHeight="1" x14ac:dyDescent="0.25">
      <c r="B327" s="75"/>
    </row>
    <row r="328" spans="2:2" ht="14.25" customHeight="1" x14ac:dyDescent="0.25">
      <c r="B328" s="75"/>
    </row>
    <row r="329" spans="2:2" ht="14.25" customHeight="1" x14ac:dyDescent="0.25">
      <c r="B329" s="75"/>
    </row>
    <row r="330" spans="2:2" ht="14.25" customHeight="1" x14ac:dyDescent="0.25">
      <c r="B330" s="75"/>
    </row>
    <row r="331" spans="2:2" ht="14.25" customHeight="1" x14ac:dyDescent="0.25">
      <c r="B331" s="75"/>
    </row>
    <row r="332" spans="2:2" ht="14.25" customHeight="1" x14ac:dyDescent="0.25">
      <c r="B332" s="75"/>
    </row>
    <row r="333" spans="2:2" ht="14.25" customHeight="1" x14ac:dyDescent="0.25">
      <c r="B333" s="75"/>
    </row>
    <row r="334" spans="2:2" ht="14.25" customHeight="1" x14ac:dyDescent="0.25">
      <c r="B334" s="75"/>
    </row>
    <row r="335" spans="2:2" ht="14.25" customHeight="1" x14ac:dyDescent="0.25">
      <c r="B335" s="75"/>
    </row>
    <row r="336" spans="2:2" ht="14.25" customHeight="1" x14ac:dyDescent="0.25">
      <c r="B336" s="75"/>
    </row>
    <row r="337" spans="2:2" ht="14.25" customHeight="1" x14ac:dyDescent="0.25">
      <c r="B337" s="75"/>
    </row>
    <row r="338" spans="2:2" ht="14.25" customHeight="1" x14ac:dyDescent="0.25">
      <c r="B338" s="75"/>
    </row>
    <row r="339" spans="2:2" ht="14.25" customHeight="1" x14ac:dyDescent="0.25">
      <c r="B339" s="75"/>
    </row>
    <row r="340" spans="2:2" ht="14.25" customHeight="1" x14ac:dyDescent="0.25">
      <c r="B340" s="75"/>
    </row>
    <row r="341" spans="2:2" ht="14.25" customHeight="1" x14ac:dyDescent="0.25">
      <c r="B341" s="75"/>
    </row>
    <row r="342" spans="2:2" ht="14.25" customHeight="1" x14ac:dyDescent="0.25">
      <c r="B342" s="75"/>
    </row>
    <row r="343" spans="2:2" ht="14.25" customHeight="1" x14ac:dyDescent="0.25">
      <c r="B343" s="75"/>
    </row>
    <row r="344" spans="2:2" ht="14.25" customHeight="1" x14ac:dyDescent="0.25">
      <c r="B344" s="75"/>
    </row>
    <row r="345" spans="2:2" ht="14.25" customHeight="1" x14ac:dyDescent="0.25">
      <c r="B345" s="75"/>
    </row>
    <row r="346" spans="2:2" ht="14.25" customHeight="1" x14ac:dyDescent="0.25">
      <c r="B346" s="75"/>
    </row>
    <row r="347" spans="2:2" ht="14.25" customHeight="1" x14ac:dyDescent="0.25">
      <c r="B347" s="75"/>
    </row>
    <row r="348" spans="2:2" ht="14.25" customHeight="1" x14ac:dyDescent="0.25">
      <c r="B348" s="75"/>
    </row>
    <row r="349" spans="2:2" ht="14.25" customHeight="1" x14ac:dyDescent="0.25">
      <c r="B349" s="75"/>
    </row>
    <row r="350" spans="2:2" ht="14.25" customHeight="1" x14ac:dyDescent="0.25">
      <c r="B350" s="75"/>
    </row>
    <row r="351" spans="2:2" ht="14.25" customHeight="1" x14ac:dyDescent="0.25">
      <c r="B351" s="75"/>
    </row>
    <row r="352" spans="2:2" ht="14.25" customHeight="1" x14ac:dyDescent="0.25">
      <c r="B352" s="75"/>
    </row>
    <row r="353" spans="2:2" ht="14.25" customHeight="1" x14ac:dyDescent="0.25">
      <c r="B353" s="75"/>
    </row>
    <row r="354" spans="2:2" ht="14.25" customHeight="1" x14ac:dyDescent="0.25">
      <c r="B354" s="75"/>
    </row>
    <row r="355" spans="2:2" ht="14.25" customHeight="1" x14ac:dyDescent="0.25">
      <c r="B355" s="75"/>
    </row>
    <row r="356" spans="2:2" ht="14.25" customHeight="1" x14ac:dyDescent="0.25">
      <c r="B356" s="75"/>
    </row>
    <row r="357" spans="2:2" ht="14.25" customHeight="1" x14ac:dyDescent="0.25">
      <c r="B357" s="75"/>
    </row>
    <row r="358" spans="2:2" ht="14.25" customHeight="1" x14ac:dyDescent="0.25">
      <c r="B358" s="75"/>
    </row>
    <row r="359" spans="2:2" ht="14.25" customHeight="1" x14ac:dyDescent="0.25">
      <c r="B359" s="75"/>
    </row>
    <row r="360" spans="2:2" ht="14.25" customHeight="1" x14ac:dyDescent="0.25">
      <c r="B360" s="75"/>
    </row>
    <row r="361" spans="2:2" ht="14.25" customHeight="1" x14ac:dyDescent="0.25">
      <c r="B361" s="75"/>
    </row>
    <row r="362" spans="2:2" ht="14.25" customHeight="1" x14ac:dyDescent="0.25">
      <c r="B362" s="75"/>
    </row>
    <row r="363" spans="2:2" ht="14.25" customHeight="1" x14ac:dyDescent="0.25">
      <c r="B363" s="75"/>
    </row>
    <row r="364" spans="2:2" ht="14.25" customHeight="1" x14ac:dyDescent="0.25">
      <c r="B364" s="75"/>
    </row>
    <row r="365" spans="2:2" ht="14.25" customHeight="1" x14ac:dyDescent="0.25">
      <c r="B365" s="75"/>
    </row>
    <row r="366" spans="2:2" ht="14.25" customHeight="1" x14ac:dyDescent="0.25">
      <c r="B366" s="75"/>
    </row>
    <row r="367" spans="2:2" ht="14.25" customHeight="1" x14ac:dyDescent="0.25">
      <c r="B367" s="75"/>
    </row>
    <row r="368" spans="2:2" ht="14.25" customHeight="1" x14ac:dyDescent="0.25">
      <c r="B368" s="75"/>
    </row>
    <row r="369" spans="2:2" ht="14.25" customHeight="1" x14ac:dyDescent="0.25">
      <c r="B369" s="75"/>
    </row>
    <row r="370" spans="2:2" ht="14.25" customHeight="1" x14ac:dyDescent="0.25">
      <c r="B370" s="75"/>
    </row>
    <row r="371" spans="2:2" ht="14.25" customHeight="1" x14ac:dyDescent="0.25">
      <c r="B371" s="75"/>
    </row>
    <row r="372" spans="2:2" ht="14.25" customHeight="1" x14ac:dyDescent="0.25">
      <c r="B372" s="75"/>
    </row>
    <row r="373" spans="2:2" ht="14.25" customHeight="1" x14ac:dyDescent="0.25">
      <c r="B373" s="75"/>
    </row>
    <row r="374" spans="2:2" ht="14.25" customHeight="1" x14ac:dyDescent="0.25">
      <c r="B374" s="75"/>
    </row>
    <row r="375" spans="2:2" ht="14.25" customHeight="1" x14ac:dyDescent="0.25">
      <c r="B375" s="75"/>
    </row>
    <row r="376" spans="2:2" ht="14.25" customHeight="1" x14ac:dyDescent="0.25">
      <c r="B376" s="75"/>
    </row>
    <row r="377" spans="2:2" ht="14.25" customHeight="1" x14ac:dyDescent="0.25">
      <c r="B377" s="75"/>
    </row>
    <row r="378" spans="2:2" ht="14.25" customHeight="1" x14ac:dyDescent="0.25">
      <c r="B378" s="75"/>
    </row>
    <row r="379" spans="2:2" ht="14.25" customHeight="1" x14ac:dyDescent="0.25">
      <c r="B379" s="75"/>
    </row>
    <row r="380" spans="2:2" ht="14.25" customHeight="1" x14ac:dyDescent="0.25">
      <c r="B380" s="75"/>
    </row>
    <row r="381" spans="2:2" ht="14.25" customHeight="1" x14ac:dyDescent="0.25">
      <c r="B381" s="75"/>
    </row>
    <row r="382" spans="2:2" ht="14.25" customHeight="1" x14ac:dyDescent="0.25">
      <c r="B382" s="75"/>
    </row>
    <row r="383" spans="2:2" ht="14.25" customHeight="1" x14ac:dyDescent="0.25">
      <c r="B383" s="75"/>
    </row>
    <row r="384" spans="2:2" ht="14.25" customHeight="1" x14ac:dyDescent="0.25">
      <c r="B384" s="75"/>
    </row>
    <row r="385" spans="2:2" ht="14.25" customHeight="1" x14ac:dyDescent="0.25">
      <c r="B385" s="75"/>
    </row>
    <row r="386" spans="2:2" ht="14.25" customHeight="1" x14ac:dyDescent="0.25">
      <c r="B386" s="75"/>
    </row>
    <row r="387" spans="2:2" ht="14.25" customHeight="1" x14ac:dyDescent="0.25">
      <c r="B387" s="75"/>
    </row>
    <row r="388" spans="2:2" ht="14.25" customHeight="1" x14ac:dyDescent="0.25">
      <c r="B388" s="75"/>
    </row>
    <row r="389" spans="2:2" ht="14.25" customHeight="1" x14ac:dyDescent="0.25">
      <c r="B389" s="75"/>
    </row>
    <row r="390" spans="2:2" ht="14.25" customHeight="1" x14ac:dyDescent="0.25">
      <c r="B390" s="75"/>
    </row>
    <row r="391" spans="2:2" ht="14.25" customHeight="1" x14ac:dyDescent="0.25">
      <c r="B391" s="75"/>
    </row>
    <row r="392" spans="2:2" ht="14.25" customHeight="1" x14ac:dyDescent="0.25">
      <c r="B392" s="75"/>
    </row>
    <row r="393" spans="2:2" ht="14.25" customHeight="1" x14ac:dyDescent="0.25">
      <c r="B393" s="75"/>
    </row>
    <row r="394" spans="2:2" ht="14.25" customHeight="1" x14ac:dyDescent="0.25">
      <c r="B394" s="75"/>
    </row>
    <row r="395" spans="2:2" ht="14.25" customHeight="1" x14ac:dyDescent="0.25">
      <c r="B395" s="75"/>
    </row>
    <row r="396" spans="2:2" ht="14.25" customHeight="1" x14ac:dyDescent="0.25">
      <c r="B396" s="75"/>
    </row>
    <row r="397" spans="2:2" ht="14.25" customHeight="1" x14ac:dyDescent="0.25">
      <c r="B397" s="75"/>
    </row>
    <row r="398" spans="2:2" ht="14.25" customHeight="1" x14ac:dyDescent="0.25">
      <c r="B398" s="75"/>
    </row>
    <row r="399" spans="2:2" ht="14.25" customHeight="1" x14ac:dyDescent="0.25">
      <c r="B399" s="75"/>
    </row>
    <row r="400" spans="2:2" ht="14.25" customHeight="1" x14ac:dyDescent="0.25">
      <c r="B400" s="75"/>
    </row>
    <row r="401" spans="2:2" ht="14.25" customHeight="1" x14ac:dyDescent="0.25">
      <c r="B401" s="75"/>
    </row>
    <row r="402" spans="2:2" ht="14.25" customHeight="1" x14ac:dyDescent="0.25">
      <c r="B402" s="75"/>
    </row>
    <row r="403" spans="2:2" ht="14.25" customHeight="1" x14ac:dyDescent="0.25">
      <c r="B403" s="75"/>
    </row>
    <row r="404" spans="2:2" ht="14.25" customHeight="1" x14ac:dyDescent="0.25">
      <c r="B404" s="75"/>
    </row>
    <row r="405" spans="2:2" ht="14.25" customHeight="1" x14ac:dyDescent="0.25">
      <c r="B405" s="75"/>
    </row>
    <row r="406" spans="2:2" ht="14.25" customHeight="1" x14ac:dyDescent="0.25">
      <c r="B406" s="75"/>
    </row>
    <row r="407" spans="2:2" ht="14.25" customHeight="1" x14ac:dyDescent="0.25">
      <c r="B407" s="75"/>
    </row>
    <row r="408" spans="2:2" ht="14.25" customHeight="1" x14ac:dyDescent="0.25">
      <c r="B408" s="75"/>
    </row>
    <row r="409" spans="2:2" ht="14.25" customHeight="1" x14ac:dyDescent="0.25">
      <c r="B409" s="75"/>
    </row>
    <row r="410" spans="2:2" ht="14.25" customHeight="1" x14ac:dyDescent="0.25">
      <c r="B410" s="75"/>
    </row>
    <row r="411" spans="2:2" ht="14.25" customHeight="1" x14ac:dyDescent="0.25">
      <c r="B411" s="75"/>
    </row>
    <row r="412" spans="2:2" ht="14.25" customHeight="1" x14ac:dyDescent="0.25">
      <c r="B412" s="75"/>
    </row>
    <row r="413" spans="2:2" ht="14.25" customHeight="1" x14ac:dyDescent="0.25">
      <c r="B413" s="75"/>
    </row>
    <row r="414" spans="2:2" ht="14.25" customHeight="1" x14ac:dyDescent="0.25">
      <c r="B414" s="75"/>
    </row>
    <row r="415" spans="2:2" ht="14.25" customHeight="1" x14ac:dyDescent="0.25">
      <c r="B415" s="75"/>
    </row>
    <row r="416" spans="2:2" ht="14.25" customHeight="1" x14ac:dyDescent="0.25">
      <c r="B416" s="75"/>
    </row>
    <row r="417" spans="2:2" ht="14.25" customHeight="1" x14ac:dyDescent="0.25">
      <c r="B417" s="75"/>
    </row>
    <row r="418" spans="2:2" ht="14.25" customHeight="1" x14ac:dyDescent="0.25">
      <c r="B418" s="75"/>
    </row>
    <row r="419" spans="2:2" ht="14.25" customHeight="1" x14ac:dyDescent="0.25">
      <c r="B419" s="75"/>
    </row>
    <row r="420" spans="2:2" ht="14.25" customHeight="1" x14ac:dyDescent="0.25">
      <c r="B420" s="75"/>
    </row>
    <row r="421" spans="2:2" ht="14.25" customHeight="1" x14ac:dyDescent="0.25">
      <c r="B421" s="75"/>
    </row>
    <row r="422" spans="2:2" ht="14.25" customHeight="1" x14ac:dyDescent="0.25">
      <c r="B422" s="75"/>
    </row>
    <row r="423" spans="2:2" ht="14.25" customHeight="1" x14ac:dyDescent="0.25">
      <c r="B423" s="75"/>
    </row>
    <row r="424" spans="2:2" ht="14.25" customHeight="1" x14ac:dyDescent="0.25">
      <c r="B424" s="75"/>
    </row>
    <row r="425" spans="2:2" ht="14.25" customHeight="1" x14ac:dyDescent="0.25">
      <c r="B425" s="75"/>
    </row>
    <row r="426" spans="2:2" ht="14.25" customHeight="1" x14ac:dyDescent="0.25">
      <c r="B426" s="75"/>
    </row>
    <row r="427" spans="2:2" ht="14.25" customHeight="1" x14ac:dyDescent="0.25">
      <c r="B427" s="75"/>
    </row>
    <row r="428" spans="2:2" ht="14.25" customHeight="1" x14ac:dyDescent="0.25">
      <c r="B428" s="75"/>
    </row>
    <row r="429" spans="2:2" ht="14.25" customHeight="1" x14ac:dyDescent="0.25">
      <c r="B429" s="75"/>
    </row>
    <row r="430" spans="2:2" ht="14.25" customHeight="1" x14ac:dyDescent="0.25">
      <c r="B430" s="75"/>
    </row>
    <row r="431" spans="2:2" ht="14.25" customHeight="1" x14ac:dyDescent="0.25">
      <c r="B431" s="75"/>
    </row>
    <row r="432" spans="2:2" ht="14.25" customHeight="1" x14ac:dyDescent="0.25">
      <c r="B432" s="75"/>
    </row>
    <row r="433" spans="2:2" ht="14.25" customHeight="1" x14ac:dyDescent="0.25">
      <c r="B433" s="75"/>
    </row>
    <row r="434" spans="2:2" ht="14.25" customHeight="1" x14ac:dyDescent="0.25">
      <c r="B434" s="75"/>
    </row>
    <row r="435" spans="2:2" ht="14.25" customHeight="1" x14ac:dyDescent="0.25">
      <c r="B435" s="75"/>
    </row>
    <row r="436" spans="2:2" ht="14.25" customHeight="1" x14ac:dyDescent="0.25">
      <c r="B436" s="75"/>
    </row>
    <row r="437" spans="2:2" ht="14.25" customHeight="1" x14ac:dyDescent="0.25">
      <c r="B437" s="75"/>
    </row>
    <row r="438" spans="2:2" ht="14.25" customHeight="1" x14ac:dyDescent="0.25">
      <c r="B438" s="75"/>
    </row>
    <row r="439" spans="2:2" ht="14.25" customHeight="1" x14ac:dyDescent="0.25">
      <c r="B439" s="75"/>
    </row>
    <row r="440" spans="2:2" ht="14.25" customHeight="1" x14ac:dyDescent="0.25">
      <c r="B440" s="75"/>
    </row>
    <row r="441" spans="2:2" ht="14.25" customHeight="1" x14ac:dyDescent="0.25">
      <c r="B441" s="75"/>
    </row>
    <row r="442" spans="2:2" ht="14.25" customHeight="1" x14ac:dyDescent="0.25">
      <c r="B442" s="75"/>
    </row>
    <row r="443" spans="2:2" ht="14.25" customHeight="1" x14ac:dyDescent="0.25">
      <c r="B443" s="75"/>
    </row>
    <row r="444" spans="2:2" ht="14.25" customHeight="1" x14ac:dyDescent="0.25">
      <c r="B444" s="75"/>
    </row>
    <row r="445" spans="2:2" ht="14.25" customHeight="1" x14ac:dyDescent="0.25">
      <c r="B445" s="75"/>
    </row>
    <row r="446" spans="2:2" ht="14.25" customHeight="1" x14ac:dyDescent="0.25">
      <c r="B446" s="75"/>
    </row>
    <row r="447" spans="2:2" ht="14.25" customHeight="1" x14ac:dyDescent="0.25">
      <c r="B447" s="75"/>
    </row>
    <row r="448" spans="2:2" ht="14.25" customHeight="1" x14ac:dyDescent="0.25">
      <c r="B448" s="75"/>
    </row>
    <row r="449" spans="2:2" ht="14.25" customHeight="1" x14ac:dyDescent="0.25">
      <c r="B449" s="75"/>
    </row>
    <row r="450" spans="2:2" ht="14.25" customHeight="1" x14ac:dyDescent="0.25">
      <c r="B450" s="75"/>
    </row>
    <row r="451" spans="2:2" ht="14.25" customHeight="1" x14ac:dyDescent="0.25">
      <c r="B451" s="75"/>
    </row>
    <row r="452" spans="2:2" ht="14.25" customHeight="1" x14ac:dyDescent="0.25">
      <c r="B452" s="75"/>
    </row>
    <row r="453" spans="2:2" ht="14.25" customHeight="1" x14ac:dyDescent="0.25">
      <c r="B453" s="75"/>
    </row>
    <row r="454" spans="2:2" ht="14.25" customHeight="1" x14ac:dyDescent="0.25">
      <c r="B454" s="75"/>
    </row>
    <row r="455" spans="2:2" ht="14.25" customHeight="1" x14ac:dyDescent="0.25">
      <c r="B455" s="75"/>
    </row>
    <row r="456" spans="2:2" ht="14.25" customHeight="1" x14ac:dyDescent="0.25">
      <c r="B456" s="75"/>
    </row>
    <row r="457" spans="2:2" ht="14.25" customHeight="1" x14ac:dyDescent="0.25">
      <c r="B457" s="75"/>
    </row>
    <row r="458" spans="2:2" ht="14.25" customHeight="1" x14ac:dyDescent="0.25">
      <c r="B458" s="75"/>
    </row>
    <row r="459" spans="2:2" ht="14.25" customHeight="1" x14ac:dyDescent="0.25">
      <c r="B459" s="75"/>
    </row>
    <row r="460" spans="2:2" ht="14.25" customHeight="1" x14ac:dyDescent="0.25">
      <c r="B460" s="75"/>
    </row>
    <row r="461" spans="2:2" ht="14.25" customHeight="1" x14ac:dyDescent="0.25">
      <c r="B461" s="75"/>
    </row>
    <row r="462" spans="2:2" ht="14.25" customHeight="1" x14ac:dyDescent="0.25">
      <c r="B462" s="75"/>
    </row>
    <row r="463" spans="2:2" ht="14.25" customHeight="1" x14ac:dyDescent="0.25">
      <c r="B463" s="75"/>
    </row>
    <row r="464" spans="2:2" ht="14.25" customHeight="1" x14ac:dyDescent="0.25">
      <c r="B464" s="75"/>
    </row>
    <row r="465" spans="2:2" ht="14.25" customHeight="1" x14ac:dyDescent="0.25">
      <c r="B465" s="75"/>
    </row>
    <row r="466" spans="2:2" ht="14.25" customHeight="1" x14ac:dyDescent="0.25">
      <c r="B466" s="75"/>
    </row>
    <row r="467" spans="2:2" ht="14.25" customHeight="1" x14ac:dyDescent="0.25">
      <c r="B467" s="75"/>
    </row>
    <row r="468" spans="2:2" ht="14.25" customHeight="1" x14ac:dyDescent="0.25">
      <c r="B468" s="75"/>
    </row>
    <row r="469" spans="2:2" ht="14.25" customHeight="1" x14ac:dyDescent="0.25">
      <c r="B469" s="75"/>
    </row>
    <row r="470" spans="2:2" ht="14.25" customHeight="1" x14ac:dyDescent="0.25">
      <c r="B470" s="75"/>
    </row>
    <row r="471" spans="2:2" ht="14.25" customHeight="1" x14ac:dyDescent="0.25">
      <c r="B471" s="75"/>
    </row>
    <row r="472" spans="2:2" ht="14.25" customHeight="1" x14ac:dyDescent="0.25">
      <c r="B472" s="75"/>
    </row>
    <row r="473" spans="2:2" ht="14.25" customHeight="1" x14ac:dyDescent="0.25">
      <c r="B473" s="75"/>
    </row>
    <row r="474" spans="2:2" ht="14.25" customHeight="1" x14ac:dyDescent="0.25">
      <c r="B474" s="75"/>
    </row>
    <row r="475" spans="2:2" ht="14.25" customHeight="1" x14ac:dyDescent="0.25">
      <c r="B475" s="75"/>
    </row>
    <row r="476" spans="2:2" ht="14.25" customHeight="1" x14ac:dyDescent="0.25">
      <c r="B476" s="75"/>
    </row>
    <row r="477" spans="2:2" ht="14.25" customHeight="1" x14ac:dyDescent="0.25">
      <c r="B477" s="75"/>
    </row>
    <row r="478" spans="2:2" ht="14.25" customHeight="1" x14ac:dyDescent="0.25">
      <c r="B478" s="75"/>
    </row>
    <row r="479" spans="2:2" ht="14.25" customHeight="1" x14ac:dyDescent="0.25">
      <c r="B479" s="75"/>
    </row>
    <row r="480" spans="2:2" ht="14.25" customHeight="1" x14ac:dyDescent="0.25">
      <c r="B480" s="75"/>
    </row>
    <row r="481" spans="2:2" ht="14.25" customHeight="1" x14ac:dyDescent="0.25">
      <c r="B481" s="75"/>
    </row>
    <row r="482" spans="2:2" ht="14.25" customHeight="1" x14ac:dyDescent="0.25">
      <c r="B482" s="75"/>
    </row>
    <row r="483" spans="2:2" ht="14.25" customHeight="1" x14ac:dyDescent="0.25">
      <c r="B483" s="75"/>
    </row>
    <row r="484" spans="2:2" ht="14.25" customHeight="1" x14ac:dyDescent="0.25">
      <c r="B484" s="75"/>
    </row>
    <row r="485" spans="2:2" ht="14.25" customHeight="1" x14ac:dyDescent="0.25">
      <c r="B485" s="75"/>
    </row>
    <row r="486" spans="2:2" ht="14.25" customHeight="1" x14ac:dyDescent="0.25">
      <c r="B486" s="75"/>
    </row>
    <row r="487" spans="2:2" ht="14.25" customHeight="1" x14ac:dyDescent="0.25">
      <c r="B487" s="75"/>
    </row>
    <row r="488" spans="2:2" ht="14.25" customHeight="1" x14ac:dyDescent="0.25">
      <c r="B488" s="75"/>
    </row>
    <row r="489" spans="2:2" ht="14.25" customHeight="1" x14ac:dyDescent="0.25">
      <c r="B489" s="75"/>
    </row>
    <row r="490" spans="2:2" ht="14.25" customHeight="1" x14ac:dyDescent="0.25">
      <c r="B490" s="75"/>
    </row>
    <row r="491" spans="2:2" ht="14.25" customHeight="1" x14ac:dyDescent="0.25">
      <c r="B491" s="75"/>
    </row>
    <row r="492" spans="2:2" ht="14.25" customHeight="1" x14ac:dyDescent="0.25">
      <c r="B492" s="75"/>
    </row>
    <row r="493" spans="2:2" ht="14.25" customHeight="1" x14ac:dyDescent="0.25">
      <c r="B493" s="75"/>
    </row>
    <row r="494" spans="2:2" ht="14.25" customHeight="1" x14ac:dyDescent="0.25">
      <c r="B494" s="75"/>
    </row>
    <row r="495" spans="2:2" ht="14.25" customHeight="1" x14ac:dyDescent="0.25">
      <c r="B495" s="75"/>
    </row>
    <row r="496" spans="2:2" ht="14.25" customHeight="1" x14ac:dyDescent="0.25">
      <c r="B496" s="75"/>
    </row>
    <row r="497" spans="2:2" ht="14.25" customHeight="1" x14ac:dyDescent="0.25">
      <c r="B497" s="75"/>
    </row>
    <row r="498" spans="2:2" ht="14.25" customHeight="1" x14ac:dyDescent="0.25">
      <c r="B498" s="75"/>
    </row>
    <row r="499" spans="2:2" ht="14.25" customHeight="1" x14ac:dyDescent="0.25">
      <c r="B499" s="75"/>
    </row>
    <row r="500" spans="2:2" ht="14.25" customHeight="1" x14ac:dyDescent="0.25">
      <c r="B500" s="75"/>
    </row>
    <row r="501" spans="2:2" ht="14.25" customHeight="1" x14ac:dyDescent="0.25">
      <c r="B501" s="75"/>
    </row>
    <row r="502" spans="2:2" ht="14.25" customHeight="1" x14ac:dyDescent="0.25">
      <c r="B502" s="75"/>
    </row>
    <row r="503" spans="2:2" ht="14.25" customHeight="1" x14ac:dyDescent="0.25">
      <c r="B503" s="75"/>
    </row>
    <row r="504" spans="2:2" ht="14.25" customHeight="1" x14ac:dyDescent="0.25">
      <c r="B504" s="75"/>
    </row>
    <row r="505" spans="2:2" ht="14.25" customHeight="1" x14ac:dyDescent="0.25">
      <c r="B505" s="75"/>
    </row>
    <row r="506" spans="2:2" ht="14.25" customHeight="1" x14ac:dyDescent="0.25">
      <c r="B506" s="75"/>
    </row>
    <row r="507" spans="2:2" ht="14.25" customHeight="1" x14ac:dyDescent="0.25">
      <c r="B507" s="75"/>
    </row>
    <row r="508" spans="2:2" ht="14.25" customHeight="1" x14ac:dyDescent="0.25">
      <c r="B508" s="75"/>
    </row>
    <row r="509" spans="2:2" ht="14.25" customHeight="1" x14ac:dyDescent="0.25">
      <c r="B509" s="75"/>
    </row>
    <row r="510" spans="2:2" ht="14.25" customHeight="1" x14ac:dyDescent="0.25">
      <c r="B510" s="75"/>
    </row>
    <row r="511" spans="2:2" ht="14.25" customHeight="1" x14ac:dyDescent="0.25">
      <c r="B511" s="75"/>
    </row>
    <row r="512" spans="2:2" ht="14.25" customHeight="1" x14ac:dyDescent="0.25">
      <c r="B512" s="75"/>
    </row>
    <row r="513" spans="2:2" ht="14.25" customHeight="1" x14ac:dyDescent="0.25">
      <c r="B513" s="75"/>
    </row>
    <row r="514" spans="2:2" ht="14.25" customHeight="1" x14ac:dyDescent="0.25">
      <c r="B514" s="75"/>
    </row>
    <row r="515" spans="2:2" ht="14.25" customHeight="1" x14ac:dyDescent="0.25">
      <c r="B515" s="75"/>
    </row>
    <row r="516" spans="2:2" ht="14.25" customHeight="1" x14ac:dyDescent="0.25">
      <c r="B516" s="75"/>
    </row>
    <row r="517" spans="2:2" ht="14.25" customHeight="1" x14ac:dyDescent="0.25">
      <c r="B517" s="75"/>
    </row>
    <row r="518" spans="2:2" ht="14.25" customHeight="1" x14ac:dyDescent="0.25">
      <c r="B518" s="75"/>
    </row>
    <row r="519" spans="2:2" ht="14.25" customHeight="1" x14ac:dyDescent="0.25">
      <c r="B519" s="75"/>
    </row>
    <row r="520" spans="2:2" ht="14.25" customHeight="1" x14ac:dyDescent="0.25">
      <c r="B520" s="75"/>
    </row>
    <row r="521" spans="2:2" ht="14.25" customHeight="1" x14ac:dyDescent="0.25">
      <c r="B521" s="75"/>
    </row>
    <row r="522" spans="2:2" ht="14.25" customHeight="1" x14ac:dyDescent="0.25">
      <c r="B522" s="75"/>
    </row>
    <row r="523" spans="2:2" ht="14.25" customHeight="1" x14ac:dyDescent="0.25">
      <c r="B523" s="75"/>
    </row>
    <row r="524" spans="2:2" ht="14.25" customHeight="1" x14ac:dyDescent="0.25">
      <c r="B524" s="75"/>
    </row>
    <row r="525" spans="2:2" ht="14.25" customHeight="1" x14ac:dyDescent="0.25">
      <c r="B525" s="75"/>
    </row>
    <row r="526" spans="2:2" ht="14.25" customHeight="1" x14ac:dyDescent="0.25">
      <c r="B526" s="75"/>
    </row>
    <row r="527" spans="2:2" ht="14.25" customHeight="1" x14ac:dyDescent="0.25">
      <c r="B527" s="75"/>
    </row>
    <row r="528" spans="2:2" ht="14.25" customHeight="1" x14ac:dyDescent="0.25">
      <c r="B528" s="75"/>
    </row>
    <row r="529" spans="2:2" ht="14.25" customHeight="1" x14ac:dyDescent="0.25">
      <c r="B529" s="75"/>
    </row>
    <row r="530" spans="2:2" ht="14.25" customHeight="1" x14ac:dyDescent="0.25">
      <c r="B530" s="75"/>
    </row>
    <row r="531" spans="2:2" ht="14.25" customHeight="1" x14ac:dyDescent="0.25">
      <c r="B531" s="75"/>
    </row>
    <row r="532" spans="2:2" ht="14.25" customHeight="1" x14ac:dyDescent="0.25">
      <c r="B532" s="75"/>
    </row>
    <row r="533" spans="2:2" ht="14.25" customHeight="1" x14ac:dyDescent="0.25">
      <c r="B533" s="75"/>
    </row>
    <row r="534" spans="2:2" ht="14.25" customHeight="1" x14ac:dyDescent="0.25">
      <c r="B534" s="75"/>
    </row>
    <row r="535" spans="2:2" ht="14.25" customHeight="1" x14ac:dyDescent="0.25">
      <c r="B535" s="75"/>
    </row>
    <row r="536" spans="2:2" ht="14.25" customHeight="1" x14ac:dyDescent="0.25">
      <c r="B536" s="75"/>
    </row>
    <row r="537" spans="2:2" ht="14.25" customHeight="1" x14ac:dyDescent="0.25">
      <c r="B537" s="75"/>
    </row>
    <row r="538" spans="2:2" ht="14.25" customHeight="1" x14ac:dyDescent="0.25">
      <c r="B538" s="75"/>
    </row>
    <row r="539" spans="2:2" ht="14.25" customHeight="1" x14ac:dyDescent="0.25">
      <c r="B539" s="75"/>
    </row>
    <row r="540" spans="2:2" ht="14.25" customHeight="1" x14ac:dyDescent="0.25">
      <c r="B540" s="75"/>
    </row>
    <row r="541" spans="2:2" ht="14.25" customHeight="1" x14ac:dyDescent="0.25">
      <c r="B541" s="75"/>
    </row>
    <row r="542" spans="2:2" ht="14.25" customHeight="1" x14ac:dyDescent="0.25">
      <c r="B542" s="75"/>
    </row>
    <row r="543" spans="2:2" ht="14.25" customHeight="1" x14ac:dyDescent="0.25">
      <c r="B543" s="75"/>
    </row>
    <row r="544" spans="2:2" ht="14.25" customHeight="1" x14ac:dyDescent="0.25">
      <c r="B544" s="75"/>
    </row>
    <row r="545" spans="2:2" ht="14.25" customHeight="1" x14ac:dyDescent="0.25">
      <c r="B545" s="75"/>
    </row>
    <row r="546" spans="2:2" ht="14.25" customHeight="1" x14ac:dyDescent="0.25">
      <c r="B546" s="75"/>
    </row>
    <row r="547" spans="2:2" ht="14.25" customHeight="1" x14ac:dyDescent="0.25">
      <c r="B547" s="75"/>
    </row>
    <row r="548" spans="2:2" ht="14.25" customHeight="1" x14ac:dyDescent="0.25">
      <c r="B548" s="75"/>
    </row>
    <row r="549" spans="2:2" ht="14.25" customHeight="1" x14ac:dyDescent="0.25">
      <c r="B549" s="75"/>
    </row>
    <row r="550" spans="2:2" ht="14.25" customHeight="1" x14ac:dyDescent="0.25">
      <c r="B550" s="75"/>
    </row>
    <row r="551" spans="2:2" ht="14.25" customHeight="1" x14ac:dyDescent="0.25">
      <c r="B551" s="75"/>
    </row>
    <row r="552" spans="2:2" ht="14.25" customHeight="1" x14ac:dyDescent="0.25">
      <c r="B552" s="75"/>
    </row>
    <row r="553" spans="2:2" ht="14.25" customHeight="1" x14ac:dyDescent="0.25">
      <c r="B553" s="75"/>
    </row>
    <row r="554" spans="2:2" ht="14.25" customHeight="1" x14ac:dyDescent="0.25">
      <c r="B554" s="75"/>
    </row>
    <row r="555" spans="2:2" ht="14.25" customHeight="1" x14ac:dyDescent="0.25">
      <c r="B555" s="75"/>
    </row>
    <row r="556" spans="2:2" ht="14.25" customHeight="1" x14ac:dyDescent="0.25">
      <c r="B556" s="75"/>
    </row>
    <row r="557" spans="2:2" ht="14.25" customHeight="1" x14ac:dyDescent="0.25">
      <c r="B557" s="75"/>
    </row>
    <row r="558" spans="2:2" ht="14.25" customHeight="1" x14ac:dyDescent="0.25">
      <c r="B558" s="75"/>
    </row>
    <row r="559" spans="2:2" ht="14.25" customHeight="1" x14ac:dyDescent="0.25">
      <c r="B559" s="75"/>
    </row>
    <row r="560" spans="2:2" ht="14.25" customHeight="1" x14ac:dyDescent="0.25">
      <c r="B560" s="75"/>
    </row>
    <row r="561" spans="2:2" ht="14.25" customHeight="1" x14ac:dyDescent="0.25">
      <c r="B561" s="75"/>
    </row>
    <row r="562" spans="2:2" ht="14.25" customHeight="1" x14ac:dyDescent="0.25">
      <c r="B562" s="75"/>
    </row>
    <row r="563" spans="2:2" ht="14.25" customHeight="1" x14ac:dyDescent="0.25">
      <c r="B563" s="75"/>
    </row>
    <row r="564" spans="2:2" ht="14.25" customHeight="1" x14ac:dyDescent="0.25">
      <c r="B564" s="75"/>
    </row>
    <row r="565" spans="2:2" ht="14.25" customHeight="1" x14ac:dyDescent="0.25">
      <c r="B565" s="75"/>
    </row>
    <row r="566" spans="2:2" ht="14.25" customHeight="1" x14ac:dyDescent="0.25">
      <c r="B566" s="75"/>
    </row>
    <row r="567" spans="2:2" ht="14.25" customHeight="1" x14ac:dyDescent="0.25">
      <c r="B567" s="75"/>
    </row>
    <row r="568" spans="2:2" ht="14.25" customHeight="1" x14ac:dyDescent="0.25">
      <c r="B568" s="75"/>
    </row>
    <row r="569" spans="2:2" ht="14.25" customHeight="1" x14ac:dyDescent="0.25">
      <c r="B569" s="75"/>
    </row>
    <row r="570" spans="2:2" ht="14.25" customHeight="1" x14ac:dyDescent="0.25">
      <c r="B570" s="75"/>
    </row>
    <row r="571" spans="2:2" ht="14.25" customHeight="1" x14ac:dyDescent="0.25">
      <c r="B571" s="75"/>
    </row>
    <row r="572" spans="2:2" ht="14.25" customHeight="1" x14ac:dyDescent="0.25">
      <c r="B572" s="75"/>
    </row>
    <row r="573" spans="2:2" ht="14.25" customHeight="1" x14ac:dyDescent="0.25">
      <c r="B573" s="75"/>
    </row>
    <row r="574" spans="2:2" ht="14.25" customHeight="1" x14ac:dyDescent="0.25">
      <c r="B574" s="75"/>
    </row>
    <row r="575" spans="2:2" ht="14.25" customHeight="1" x14ac:dyDescent="0.25">
      <c r="B575" s="75"/>
    </row>
    <row r="576" spans="2:2" ht="14.25" customHeight="1" x14ac:dyDescent="0.25">
      <c r="B576" s="75"/>
    </row>
    <row r="577" spans="2:2" ht="14.25" customHeight="1" x14ac:dyDescent="0.25">
      <c r="B577" s="75"/>
    </row>
    <row r="578" spans="2:2" ht="14.25" customHeight="1" x14ac:dyDescent="0.25">
      <c r="B578" s="75"/>
    </row>
    <row r="579" spans="2:2" ht="14.25" customHeight="1" x14ac:dyDescent="0.25">
      <c r="B579" s="75"/>
    </row>
    <row r="580" spans="2:2" ht="14.25" customHeight="1" x14ac:dyDescent="0.25">
      <c r="B580" s="75"/>
    </row>
    <row r="581" spans="2:2" ht="14.25" customHeight="1" x14ac:dyDescent="0.25">
      <c r="B581" s="75"/>
    </row>
    <row r="582" spans="2:2" ht="14.25" customHeight="1" x14ac:dyDescent="0.25">
      <c r="B582" s="75"/>
    </row>
    <row r="583" spans="2:2" ht="14.25" customHeight="1" x14ac:dyDescent="0.25">
      <c r="B583" s="75"/>
    </row>
    <row r="584" spans="2:2" ht="14.25" customHeight="1" x14ac:dyDescent="0.25">
      <c r="B584" s="75"/>
    </row>
    <row r="585" spans="2:2" ht="14.25" customHeight="1" x14ac:dyDescent="0.25">
      <c r="B585" s="75"/>
    </row>
    <row r="586" spans="2:2" ht="14.25" customHeight="1" x14ac:dyDescent="0.25">
      <c r="B586" s="75"/>
    </row>
    <row r="587" spans="2:2" ht="14.25" customHeight="1" x14ac:dyDescent="0.25">
      <c r="B587" s="75"/>
    </row>
    <row r="588" spans="2:2" ht="14.25" customHeight="1" x14ac:dyDescent="0.25">
      <c r="B588" s="75"/>
    </row>
    <row r="589" spans="2:2" ht="14.25" customHeight="1" x14ac:dyDescent="0.25">
      <c r="B589" s="75"/>
    </row>
    <row r="590" spans="2:2" ht="14.25" customHeight="1" x14ac:dyDescent="0.25">
      <c r="B590" s="75"/>
    </row>
    <row r="591" spans="2:2" ht="14.25" customHeight="1" x14ac:dyDescent="0.25">
      <c r="B591" s="75"/>
    </row>
    <row r="592" spans="2:2" ht="14.25" customHeight="1" x14ac:dyDescent="0.25">
      <c r="B592" s="75"/>
    </row>
    <row r="593" spans="2:2" ht="14.25" customHeight="1" x14ac:dyDescent="0.25">
      <c r="B593" s="75"/>
    </row>
    <row r="594" spans="2:2" ht="14.25" customHeight="1" x14ac:dyDescent="0.25">
      <c r="B594" s="75"/>
    </row>
    <row r="595" spans="2:2" ht="14.25" customHeight="1" x14ac:dyDescent="0.25">
      <c r="B595" s="75"/>
    </row>
    <row r="596" spans="2:2" ht="14.25" customHeight="1" x14ac:dyDescent="0.25">
      <c r="B596" s="75"/>
    </row>
    <row r="597" spans="2:2" ht="14.25" customHeight="1" x14ac:dyDescent="0.25">
      <c r="B597" s="75"/>
    </row>
    <row r="598" spans="2:2" ht="14.25" customHeight="1" x14ac:dyDescent="0.25">
      <c r="B598" s="75"/>
    </row>
    <row r="599" spans="2:2" ht="14.25" customHeight="1" x14ac:dyDescent="0.25">
      <c r="B599" s="75"/>
    </row>
    <row r="600" spans="2:2" ht="14.25" customHeight="1" x14ac:dyDescent="0.25">
      <c r="B600" s="75"/>
    </row>
    <row r="601" spans="2:2" ht="14.25" customHeight="1" x14ac:dyDescent="0.25">
      <c r="B601" s="75"/>
    </row>
    <row r="602" spans="2:2" ht="14.25" customHeight="1" x14ac:dyDescent="0.25">
      <c r="B602" s="75"/>
    </row>
    <row r="603" spans="2:2" ht="14.25" customHeight="1" x14ac:dyDescent="0.25">
      <c r="B603" s="75"/>
    </row>
    <row r="604" spans="2:2" ht="14.25" customHeight="1" x14ac:dyDescent="0.25">
      <c r="B604" s="75"/>
    </row>
    <row r="605" spans="2:2" ht="14.25" customHeight="1" x14ac:dyDescent="0.25">
      <c r="B605" s="75"/>
    </row>
    <row r="606" spans="2:2" ht="14.25" customHeight="1" x14ac:dyDescent="0.25">
      <c r="B606" s="75"/>
    </row>
    <row r="607" spans="2:2" ht="14.25" customHeight="1" x14ac:dyDescent="0.25">
      <c r="B607" s="75"/>
    </row>
    <row r="608" spans="2:2" ht="14.25" customHeight="1" x14ac:dyDescent="0.25">
      <c r="B608" s="75"/>
    </row>
    <row r="609" spans="2:2" ht="14.25" customHeight="1" x14ac:dyDescent="0.25">
      <c r="B609" s="75"/>
    </row>
    <row r="610" spans="2:2" ht="14.25" customHeight="1" x14ac:dyDescent="0.25">
      <c r="B610" s="75"/>
    </row>
    <row r="611" spans="2:2" ht="14.25" customHeight="1" x14ac:dyDescent="0.25">
      <c r="B611" s="75"/>
    </row>
    <row r="612" spans="2:2" ht="14.25" customHeight="1" x14ac:dyDescent="0.25">
      <c r="B612" s="75"/>
    </row>
    <row r="613" spans="2:2" ht="14.25" customHeight="1" x14ac:dyDescent="0.25">
      <c r="B613" s="75"/>
    </row>
    <row r="614" spans="2:2" ht="14.25" customHeight="1" x14ac:dyDescent="0.25">
      <c r="B614" s="75"/>
    </row>
    <row r="615" spans="2:2" ht="14.25" customHeight="1" x14ac:dyDescent="0.25">
      <c r="B615" s="75"/>
    </row>
    <row r="616" spans="2:2" ht="14.25" customHeight="1" x14ac:dyDescent="0.25">
      <c r="B616" s="75"/>
    </row>
    <row r="617" spans="2:2" ht="14.25" customHeight="1" x14ac:dyDescent="0.25">
      <c r="B617" s="75"/>
    </row>
    <row r="618" spans="2:2" ht="14.25" customHeight="1" x14ac:dyDescent="0.25">
      <c r="B618" s="75"/>
    </row>
    <row r="619" spans="2:2" ht="14.25" customHeight="1" x14ac:dyDescent="0.25">
      <c r="B619" s="75"/>
    </row>
    <row r="620" spans="2:2" ht="14.25" customHeight="1" x14ac:dyDescent="0.25">
      <c r="B620" s="75"/>
    </row>
    <row r="621" spans="2:2" ht="14.25" customHeight="1" x14ac:dyDescent="0.25">
      <c r="B621" s="75"/>
    </row>
    <row r="622" spans="2:2" ht="14.25" customHeight="1" x14ac:dyDescent="0.25">
      <c r="B622" s="75"/>
    </row>
    <row r="623" spans="2:2" ht="14.25" customHeight="1" x14ac:dyDescent="0.25">
      <c r="B623" s="75"/>
    </row>
    <row r="624" spans="2:2" ht="14.25" customHeight="1" x14ac:dyDescent="0.25">
      <c r="B624" s="75"/>
    </row>
    <row r="625" spans="2:2" ht="14.25" customHeight="1" x14ac:dyDescent="0.25">
      <c r="B625" s="75"/>
    </row>
    <row r="626" spans="2:2" ht="14.25" customHeight="1" x14ac:dyDescent="0.25">
      <c r="B626" s="75"/>
    </row>
    <row r="627" spans="2:2" ht="14.25" customHeight="1" x14ac:dyDescent="0.25">
      <c r="B627" s="75"/>
    </row>
    <row r="628" spans="2:2" ht="14.25" customHeight="1" x14ac:dyDescent="0.25">
      <c r="B628" s="75"/>
    </row>
    <row r="629" spans="2:2" ht="14.25" customHeight="1" x14ac:dyDescent="0.25">
      <c r="B629" s="75"/>
    </row>
    <row r="630" spans="2:2" ht="14.25" customHeight="1" x14ac:dyDescent="0.25">
      <c r="B630" s="75"/>
    </row>
    <row r="631" spans="2:2" ht="14.25" customHeight="1" x14ac:dyDescent="0.25">
      <c r="B631" s="75"/>
    </row>
    <row r="632" spans="2:2" ht="14.25" customHeight="1" x14ac:dyDescent="0.25">
      <c r="B632" s="75"/>
    </row>
    <row r="633" spans="2:2" ht="14.25" customHeight="1" x14ac:dyDescent="0.25">
      <c r="B633" s="75"/>
    </row>
    <row r="634" spans="2:2" ht="14.25" customHeight="1" x14ac:dyDescent="0.25">
      <c r="B634" s="75"/>
    </row>
    <row r="635" spans="2:2" ht="14.25" customHeight="1" x14ac:dyDescent="0.25">
      <c r="B635" s="75"/>
    </row>
    <row r="636" spans="2:2" ht="14.25" customHeight="1" x14ac:dyDescent="0.25">
      <c r="B636" s="75"/>
    </row>
    <row r="637" spans="2:2" ht="14.25" customHeight="1" x14ac:dyDescent="0.25">
      <c r="B637" s="75"/>
    </row>
    <row r="638" spans="2:2" ht="14.25" customHeight="1" x14ac:dyDescent="0.25">
      <c r="B638" s="75"/>
    </row>
    <row r="639" spans="2:2" ht="14.25" customHeight="1" x14ac:dyDescent="0.25">
      <c r="B639" s="75"/>
    </row>
    <row r="640" spans="2:2" ht="14.25" customHeight="1" x14ac:dyDescent="0.25">
      <c r="B640" s="75"/>
    </row>
    <row r="641" spans="2:2" ht="14.25" customHeight="1" x14ac:dyDescent="0.25">
      <c r="B641" s="75"/>
    </row>
    <row r="642" spans="2:2" ht="14.25" customHeight="1" x14ac:dyDescent="0.25">
      <c r="B642" s="75"/>
    </row>
    <row r="643" spans="2:2" ht="14.25" customHeight="1" x14ac:dyDescent="0.25">
      <c r="B643" s="75"/>
    </row>
    <row r="644" spans="2:2" ht="14.25" customHeight="1" x14ac:dyDescent="0.25">
      <c r="B644" s="75"/>
    </row>
    <row r="645" spans="2:2" ht="14.25" customHeight="1" x14ac:dyDescent="0.25">
      <c r="B645" s="75"/>
    </row>
    <row r="646" spans="2:2" ht="14.25" customHeight="1" x14ac:dyDescent="0.25">
      <c r="B646" s="75"/>
    </row>
    <row r="647" spans="2:2" ht="14.25" customHeight="1" x14ac:dyDescent="0.25">
      <c r="B647" s="75"/>
    </row>
    <row r="648" spans="2:2" ht="14.25" customHeight="1" x14ac:dyDescent="0.25">
      <c r="B648" s="75"/>
    </row>
    <row r="649" spans="2:2" ht="14.25" customHeight="1" x14ac:dyDescent="0.25">
      <c r="B649" s="75"/>
    </row>
    <row r="650" spans="2:2" ht="14.25" customHeight="1" x14ac:dyDescent="0.25">
      <c r="B650" s="75"/>
    </row>
    <row r="651" spans="2:2" ht="14.25" customHeight="1" x14ac:dyDescent="0.25">
      <c r="B651" s="75"/>
    </row>
    <row r="652" spans="2:2" ht="14.25" customHeight="1" x14ac:dyDescent="0.25">
      <c r="B652" s="75"/>
    </row>
    <row r="653" spans="2:2" ht="14.25" customHeight="1" x14ac:dyDescent="0.25">
      <c r="B653" s="75"/>
    </row>
    <row r="654" spans="2:2" ht="14.25" customHeight="1" x14ac:dyDescent="0.25">
      <c r="B654" s="75"/>
    </row>
    <row r="655" spans="2:2" ht="14.25" customHeight="1" x14ac:dyDescent="0.25">
      <c r="B655" s="75"/>
    </row>
    <row r="656" spans="2:2" ht="14.25" customHeight="1" x14ac:dyDescent="0.25">
      <c r="B656" s="75"/>
    </row>
    <row r="657" spans="2:2" ht="14.25" customHeight="1" x14ac:dyDescent="0.25">
      <c r="B657" s="75"/>
    </row>
    <row r="658" spans="2:2" ht="14.25" customHeight="1" x14ac:dyDescent="0.25">
      <c r="B658" s="75"/>
    </row>
    <row r="659" spans="2:2" ht="14.25" customHeight="1" x14ac:dyDescent="0.25">
      <c r="B659" s="75"/>
    </row>
    <row r="660" spans="2:2" ht="14.25" customHeight="1" x14ac:dyDescent="0.25">
      <c r="B660" s="75"/>
    </row>
    <row r="661" spans="2:2" ht="14.25" customHeight="1" x14ac:dyDescent="0.25">
      <c r="B661" s="75"/>
    </row>
    <row r="662" spans="2:2" ht="14.25" customHeight="1" x14ac:dyDescent="0.25">
      <c r="B662" s="75"/>
    </row>
    <row r="663" spans="2:2" ht="14.25" customHeight="1" x14ac:dyDescent="0.25">
      <c r="B663" s="75"/>
    </row>
    <row r="664" spans="2:2" ht="14.25" customHeight="1" x14ac:dyDescent="0.25">
      <c r="B664" s="75"/>
    </row>
    <row r="665" spans="2:2" ht="14.25" customHeight="1" x14ac:dyDescent="0.25">
      <c r="B665" s="75"/>
    </row>
    <row r="666" spans="2:2" ht="14.25" customHeight="1" x14ac:dyDescent="0.25">
      <c r="B666" s="75"/>
    </row>
    <row r="667" spans="2:2" ht="14.25" customHeight="1" x14ac:dyDescent="0.25">
      <c r="B667" s="75"/>
    </row>
    <row r="668" spans="2:2" ht="14.25" customHeight="1" x14ac:dyDescent="0.25">
      <c r="B668" s="75"/>
    </row>
    <row r="669" spans="2:2" ht="14.25" customHeight="1" x14ac:dyDescent="0.25">
      <c r="B669" s="75"/>
    </row>
    <row r="670" spans="2:2" ht="14.25" customHeight="1" x14ac:dyDescent="0.25">
      <c r="B670" s="75"/>
    </row>
    <row r="671" spans="2:2" ht="14.25" customHeight="1" x14ac:dyDescent="0.25">
      <c r="B671" s="75"/>
    </row>
    <row r="672" spans="2:2" ht="14.25" customHeight="1" x14ac:dyDescent="0.25">
      <c r="B672" s="75"/>
    </row>
    <row r="673" spans="2:2" ht="14.25" customHeight="1" x14ac:dyDescent="0.25">
      <c r="B673" s="75"/>
    </row>
    <row r="674" spans="2:2" ht="14.25" customHeight="1" x14ac:dyDescent="0.25">
      <c r="B674" s="75"/>
    </row>
    <row r="675" spans="2:2" ht="14.25" customHeight="1" x14ac:dyDescent="0.25">
      <c r="B675" s="75"/>
    </row>
    <row r="676" spans="2:2" ht="14.25" customHeight="1" x14ac:dyDescent="0.25">
      <c r="B676" s="75"/>
    </row>
    <row r="677" spans="2:2" ht="14.25" customHeight="1" x14ac:dyDescent="0.25">
      <c r="B677" s="75"/>
    </row>
    <row r="678" spans="2:2" ht="14.25" customHeight="1" x14ac:dyDescent="0.25">
      <c r="B678" s="75"/>
    </row>
    <row r="679" spans="2:2" ht="14.25" customHeight="1" x14ac:dyDescent="0.25">
      <c r="B679" s="75"/>
    </row>
    <row r="680" spans="2:2" ht="14.25" customHeight="1" x14ac:dyDescent="0.25">
      <c r="B680" s="75"/>
    </row>
    <row r="681" spans="2:2" ht="14.25" customHeight="1" x14ac:dyDescent="0.25">
      <c r="B681" s="75"/>
    </row>
    <row r="682" spans="2:2" ht="14.25" customHeight="1" x14ac:dyDescent="0.25">
      <c r="B682" s="75"/>
    </row>
    <row r="683" spans="2:2" ht="14.25" customHeight="1" x14ac:dyDescent="0.25">
      <c r="B683" s="75"/>
    </row>
    <row r="684" spans="2:2" ht="14.25" customHeight="1" x14ac:dyDescent="0.25">
      <c r="B684" s="75"/>
    </row>
    <row r="685" spans="2:2" ht="14.25" customHeight="1" x14ac:dyDescent="0.25">
      <c r="B685" s="75"/>
    </row>
    <row r="686" spans="2:2" ht="14.25" customHeight="1" x14ac:dyDescent="0.25">
      <c r="B686" s="75"/>
    </row>
    <row r="687" spans="2:2" ht="14.25" customHeight="1" x14ac:dyDescent="0.25">
      <c r="B687" s="75"/>
    </row>
    <row r="688" spans="2:2" ht="14.25" customHeight="1" x14ac:dyDescent="0.25">
      <c r="B688" s="75"/>
    </row>
    <row r="689" spans="2:2" ht="14.25" customHeight="1" x14ac:dyDescent="0.25">
      <c r="B689" s="75"/>
    </row>
    <row r="690" spans="2:2" ht="14.25" customHeight="1" x14ac:dyDescent="0.25">
      <c r="B690" s="75"/>
    </row>
    <row r="691" spans="2:2" ht="14.25" customHeight="1" x14ac:dyDescent="0.25">
      <c r="B691" s="75"/>
    </row>
    <row r="692" spans="2:2" ht="14.25" customHeight="1" x14ac:dyDescent="0.25">
      <c r="B692" s="75"/>
    </row>
    <row r="693" spans="2:2" ht="14.25" customHeight="1" x14ac:dyDescent="0.25">
      <c r="B693" s="75"/>
    </row>
    <row r="694" spans="2:2" ht="14.25" customHeight="1" x14ac:dyDescent="0.25">
      <c r="B694" s="75"/>
    </row>
    <row r="695" spans="2:2" ht="14.25" customHeight="1" x14ac:dyDescent="0.25">
      <c r="B695" s="75"/>
    </row>
    <row r="696" spans="2:2" ht="14.25" customHeight="1" x14ac:dyDescent="0.25">
      <c r="B696" s="75"/>
    </row>
    <row r="697" spans="2:2" ht="14.25" customHeight="1" x14ac:dyDescent="0.25">
      <c r="B697" s="75"/>
    </row>
    <row r="698" spans="2:2" ht="14.25" customHeight="1" x14ac:dyDescent="0.25">
      <c r="B698" s="75"/>
    </row>
    <row r="699" spans="2:2" ht="14.25" customHeight="1" x14ac:dyDescent="0.25">
      <c r="B699" s="75"/>
    </row>
    <row r="700" spans="2:2" ht="14.25" customHeight="1" x14ac:dyDescent="0.25">
      <c r="B700" s="75"/>
    </row>
    <row r="701" spans="2:2" ht="14.25" customHeight="1" x14ac:dyDescent="0.25">
      <c r="B701" s="75"/>
    </row>
    <row r="702" spans="2:2" ht="14.25" customHeight="1" x14ac:dyDescent="0.25">
      <c r="B702" s="75"/>
    </row>
    <row r="703" spans="2:2" ht="14.25" customHeight="1" x14ac:dyDescent="0.25">
      <c r="B703" s="75"/>
    </row>
    <row r="704" spans="2:2" ht="14.25" customHeight="1" x14ac:dyDescent="0.25">
      <c r="B704" s="75"/>
    </row>
    <row r="705" spans="2:2" ht="14.25" customHeight="1" x14ac:dyDescent="0.25">
      <c r="B705" s="75"/>
    </row>
    <row r="706" spans="2:2" ht="14.25" customHeight="1" x14ac:dyDescent="0.25">
      <c r="B706" s="75"/>
    </row>
    <row r="707" spans="2:2" ht="14.25" customHeight="1" x14ac:dyDescent="0.25">
      <c r="B707" s="75"/>
    </row>
    <row r="708" spans="2:2" ht="14.25" customHeight="1" x14ac:dyDescent="0.25">
      <c r="B708" s="75"/>
    </row>
    <row r="709" spans="2:2" ht="14.25" customHeight="1" x14ac:dyDescent="0.25">
      <c r="B709" s="75"/>
    </row>
    <row r="710" spans="2:2" ht="14.25" customHeight="1" x14ac:dyDescent="0.25">
      <c r="B710" s="75"/>
    </row>
    <row r="711" spans="2:2" ht="14.25" customHeight="1" x14ac:dyDescent="0.25">
      <c r="B711" s="75"/>
    </row>
    <row r="712" spans="2:2" ht="14.25" customHeight="1" x14ac:dyDescent="0.25">
      <c r="B712" s="75"/>
    </row>
    <row r="713" spans="2:2" ht="14.25" customHeight="1" x14ac:dyDescent="0.25">
      <c r="B713" s="75"/>
    </row>
    <row r="714" spans="2:2" ht="14.25" customHeight="1" x14ac:dyDescent="0.25">
      <c r="B714" s="75"/>
    </row>
    <row r="715" spans="2:2" ht="14.25" customHeight="1" x14ac:dyDescent="0.25">
      <c r="B715" s="75"/>
    </row>
    <row r="716" spans="2:2" ht="14.25" customHeight="1" x14ac:dyDescent="0.25">
      <c r="B716" s="75"/>
    </row>
    <row r="717" spans="2:2" ht="14.25" customHeight="1" x14ac:dyDescent="0.25">
      <c r="B717" s="75"/>
    </row>
    <row r="718" spans="2:2" ht="14.25" customHeight="1" x14ac:dyDescent="0.25">
      <c r="B718" s="75"/>
    </row>
    <row r="719" spans="2:2" ht="14.25" customHeight="1" x14ac:dyDescent="0.25">
      <c r="B719" s="75"/>
    </row>
    <row r="720" spans="2:2" ht="14.25" customHeight="1" x14ac:dyDescent="0.25">
      <c r="B720" s="75"/>
    </row>
    <row r="721" spans="2:2" ht="14.25" customHeight="1" x14ac:dyDescent="0.25">
      <c r="B721" s="75"/>
    </row>
    <row r="722" spans="2:2" ht="14.25" customHeight="1" x14ac:dyDescent="0.25">
      <c r="B722" s="75"/>
    </row>
    <row r="723" spans="2:2" ht="14.25" customHeight="1" x14ac:dyDescent="0.25">
      <c r="B723" s="75"/>
    </row>
    <row r="724" spans="2:2" ht="14.25" customHeight="1" x14ac:dyDescent="0.25">
      <c r="B724" s="75"/>
    </row>
    <row r="725" spans="2:2" ht="14.25" customHeight="1" x14ac:dyDescent="0.25">
      <c r="B725" s="75"/>
    </row>
    <row r="726" spans="2:2" ht="14.25" customHeight="1" x14ac:dyDescent="0.25">
      <c r="B726" s="75"/>
    </row>
    <row r="727" spans="2:2" ht="14.25" customHeight="1" x14ac:dyDescent="0.25">
      <c r="B727" s="75"/>
    </row>
    <row r="728" spans="2:2" ht="14.25" customHeight="1" x14ac:dyDescent="0.25">
      <c r="B728" s="75"/>
    </row>
    <row r="729" spans="2:2" ht="14.25" customHeight="1" x14ac:dyDescent="0.25">
      <c r="B729" s="75"/>
    </row>
    <row r="730" spans="2:2" ht="14.25" customHeight="1" x14ac:dyDescent="0.25">
      <c r="B730" s="75"/>
    </row>
    <row r="731" spans="2:2" ht="14.25" customHeight="1" x14ac:dyDescent="0.25">
      <c r="B731" s="75"/>
    </row>
    <row r="732" spans="2:2" ht="14.25" customHeight="1" x14ac:dyDescent="0.25">
      <c r="B732" s="75"/>
    </row>
    <row r="733" spans="2:2" ht="14.25" customHeight="1" x14ac:dyDescent="0.25">
      <c r="B733" s="75"/>
    </row>
    <row r="734" spans="2:2" ht="14.25" customHeight="1" x14ac:dyDescent="0.25">
      <c r="B734" s="75"/>
    </row>
    <row r="735" spans="2:2" ht="14.25" customHeight="1" x14ac:dyDescent="0.25">
      <c r="B735" s="75"/>
    </row>
    <row r="736" spans="2:2" ht="14.25" customHeight="1" x14ac:dyDescent="0.25">
      <c r="B736" s="75"/>
    </row>
    <row r="737" spans="2:2" ht="14.25" customHeight="1" x14ac:dyDescent="0.25">
      <c r="B737" s="75"/>
    </row>
    <row r="738" spans="2:2" ht="14.25" customHeight="1" x14ac:dyDescent="0.25">
      <c r="B738" s="75"/>
    </row>
    <row r="739" spans="2:2" ht="14.25" customHeight="1" x14ac:dyDescent="0.25">
      <c r="B739" s="75"/>
    </row>
    <row r="740" spans="2:2" ht="14.25" customHeight="1" x14ac:dyDescent="0.25">
      <c r="B740" s="75"/>
    </row>
    <row r="741" spans="2:2" ht="14.25" customHeight="1" x14ac:dyDescent="0.25">
      <c r="B741" s="75"/>
    </row>
    <row r="742" spans="2:2" ht="14.25" customHeight="1" x14ac:dyDescent="0.25">
      <c r="B742" s="75"/>
    </row>
    <row r="743" spans="2:2" ht="14.25" customHeight="1" x14ac:dyDescent="0.25">
      <c r="B743" s="75"/>
    </row>
    <row r="744" spans="2:2" ht="14.25" customHeight="1" x14ac:dyDescent="0.25">
      <c r="B744" s="75"/>
    </row>
    <row r="745" spans="2:2" ht="14.25" customHeight="1" x14ac:dyDescent="0.25">
      <c r="B745" s="75"/>
    </row>
    <row r="746" spans="2:2" ht="14.25" customHeight="1" x14ac:dyDescent="0.25">
      <c r="B746" s="75"/>
    </row>
    <row r="747" spans="2:2" ht="14.25" customHeight="1" x14ac:dyDescent="0.25">
      <c r="B747" s="75"/>
    </row>
    <row r="748" spans="2:2" ht="14.25" customHeight="1" x14ac:dyDescent="0.25">
      <c r="B748" s="75"/>
    </row>
    <row r="749" spans="2:2" ht="14.25" customHeight="1" x14ac:dyDescent="0.25">
      <c r="B749" s="75"/>
    </row>
    <row r="750" spans="2:2" ht="14.25" customHeight="1" x14ac:dyDescent="0.25">
      <c r="B750" s="75"/>
    </row>
    <row r="751" spans="2:2" ht="14.25" customHeight="1" x14ac:dyDescent="0.25">
      <c r="B751" s="75"/>
    </row>
    <row r="752" spans="2:2" ht="14.25" customHeight="1" x14ac:dyDescent="0.25">
      <c r="B752" s="75"/>
    </row>
    <row r="753" spans="2:2" ht="14.25" customHeight="1" x14ac:dyDescent="0.25">
      <c r="B753" s="75"/>
    </row>
    <row r="754" spans="2:2" ht="14.25" customHeight="1" x14ac:dyDescent="0.25">
      <c r="B754" s="75"/>
    </row>
    <row r="755" spans="2:2" ht="14.25" customHeight="1" x14ac:dyDescent="0.25">
      <c r="B755" s="75"/>
    </row>
    <row r="756" spans="2:2" ht="14.25" customHeight="1" x14ac:dyDescent="0.25">
      <c r="B756" s="75"/>
    </row>
    <row r="757" spans="2:2" ht="14.25" customHeight="1" x14ac:dyDescent="0.25">
      <c r="B757" s="75"/>
    </row>
    <row r="758" spans="2:2" ht="14.25" customHeight="1" x14ac:dyDescent="0.25">
      <c r="B758" s="75"/>
    </row>
    <row r="759" spans="2:2" ht="14.25" customHeight="1" x14ac:dyDescent="0.25">
      <c r="B759" s="75"/>
    </row>
    <row r="760" spans="2:2" ht="14.25" customHeight="1" x14ac:dyDescent="0.25">
      <c r="B760" s="75"/>
    </row>
    <row r="761" spans="2:2" ht="14.25" customHeight="1" x14ac:dyDescent="0.25">
      <c r="B761" s="75"/>
    </row>
    <row r="762" spans="2:2" ht="14.25" customHeight="1" x14ac:dyDescent="0.25">
      <c r="B762" s="75"/>
    </row>
    <row r="763" spans="2:2" ht="14.25" customHeight="1" x14ac:dyDescent="0.25">
      <c r="B763" s="75"/>
    </row>
    <row r="764" spans="2:2" ht="14.25" customHeight="1" x14ac:dyDescent="0.25">
      <c r="B764" s="75"/>
    </row>
    <row r="765" spans="2:2" ht="14.25" customHeight="1" x14ac:dyDescent="0.25">
      <c r="B765" s="75"/>
    </row>
    <row r="766" spans="2:2" ht="14.25" customHeight="1" x14ac:dyDescent="0.25">
      <c r="B766" s="75"/>
    </row>
    <row r="767" spans="2:2" ht="14.25" customHeight="1" x14ac:dyDescent="0.25">
      <c r="B767" s="75"/>
    </row>
    <row r="768" spans="2:2" ht="14.25" customHeight="1" x14ac:dyDescent="0.25">
      <c r="B768" s="75"/>
    </row>
    <row r="769" spans="2:2" ht="14.25" customHeight="1" x14ac:dyDescent="0.25">
      <c r="B769" s="75"/>
    </row>
    <row r="770" spans="2:2" ht="14.25" customHeight="1" x14ac:dyDescent="0.25">
      <c r="B770" s="75"/>
    </row>
    <row r="771" spans="2:2" ht="14.25" customHeight="1" x14ac:dyDescent="0.25">
      <c r="B771" s="75"/>
    </row>
    <row r="772" spans="2:2" ht="14.25" customHeight="1" x14ac:dyDescent="0.25">
      <c r="B772" s="75"/>
    </row>
    <row r="773" spans="2:2" ht="14.25" customHeight="1" x14ac:dyDescent="0.25">
      <c r="B773" s="75"/>
    </row>
    <row r="774" spans="2:2" ht="14.25" customHeight="1" x14ac:dyDescent="0.25">
      <c r="B774" s="75"/>
    </row>
    <row r="775" spans="2:2" ht="14.25" customHeight="1" x14ac:dyDescent="0.25">
      <c r="B775" s="75"/>
    </row>
    <row r="776" spans="2:2" ht="14.25" customHeight="1" x14ac:dyDescent="0.25">
      <c r="B776" s="75"/>
    </row>
    <row r="777" spans="2:2" ht="14.25" customHeight="1" x14ac:dyDescent="0.25">
      <c r="B777" s="75"/>
    </row>
    <row r="778" spans="2:2" ht="14.25" customHeight="1" x14ac:dyDescent="0.25">
      <c r="B778" s="75"/>
    </row>
    <row r="779" spans="2:2" ht="14.25" customHeight="1" x14ac:dyDescent="0.25">
      <c r="B779" s="75"/>
    </row>
    <row r="780" spans="2:2" ht="14.25" customHeight="1" x14ac:dyDescent="0.25">
      <c r="B780" s="75"/>
    </row>
    <row r="781" spans="2:2" ht="14.25" customHeight="1" x14ac:dyDescent="0.25">
      <c r="B781" s="75"/>
    </row>
    <row r="782" spans="2:2" ht="14.25" customHeight="1" x14ac:dyDescent="0.25">
      <c r="B782" s="75"/>
    </row>
    <row r="783" spans="2:2" ht="14.25" customHeight="1" x14ac:dyDescent="0.25">
      <c r="B783" s="75"/>
    </row>
    <row r="784" spans="2:2" ht="14.25" customHeight="1" x14ac:dyDescent="0.25">
      <c r="B784" s="75"/>
    </row>
    <row r="785" spans="2:2" ht="14.25" customHeight="1" x14ac:dyDescent="0.25">
      <c r="B785" s="75"/>
    </row>
    <row r="786" spans="2:2" ht="14.25" customHeight="1" x14ac:dyDescent="0.25">
      <c r="B786" s="75"/>
    </row>
    <row r="787" spans="2:2" ht="14.25" customHeight="1" x14ac:dyDescent="0.25">
      <c r="B787" s="75"/>
    </row>
    <row r="788" spans="2:2" ht="14.25" customHeight="1" x14ac:dyDescent="0.25">
      <c r="B788" s="75"/>
    </row>
    <row r="789" spans="2:2" ht="14.25" customHeight="1" x14ac:dyDescent="0.25">
      <c r="B789" s="75"/>
    </row>
    <row r="790" spans="2:2" ht="14.25" customHeight="1" x14ac:dyDescent="0.25">
      <c r="B790" s="75"/>
    </row>
    <row r="791" spans="2:2" ht="14.25" customHeight="1" x14ac:dyDescent="0.25">
      <c r="B791" s="75"/>
    </row>
    <row r="792" spans="2:2" ht="14.25" customHeight="1" x14ac:dyDescent="0.25">
      <c r="B792" s="75"/>
    </row>
    <row r="793" spans="2:2" ht="14.25" customHeight="1" x14ac:dyDescent="0.25">
      <c r="B793" s="75"/>
    </row>
    <row r="794" spans="2:2" ht="14.25" customHeight="1" x14ac:dyDescent="0.25">
      <c r="B794" s="75"/>
    </row>
    <row r="795" spans="2:2" ht="14.25" customHeight="1" x14ac:dyDescent="0.25">
      <c r="B795" s="75"/>
    </row>
    <row r="796" spans="2:2" ht="14.25" customHeight="1" x14ac:dyDescent="0.25">
      <c r="B796" s="75"/>
    </row>
    <row r="797" spans="2:2" ht="14.25" customHeight="1" x14ac:dyDescent="0.25">
      <c r="B797" s="75"/>
    </row>
    <row r="798" spans="2:2" ht="14.25" customHeight="1" x14ac:dyDescent="0.25">
      <c r="B798" s="75"/>
    </row>
    <row r="799" spans="2:2" ht="14.25" customHeight="1" x14ac:dyDescent="0.25">
      <c r="B799" s="75"/>
    </row>
    <row r="800" spans="2:2" ht="14.25" customHeight="1" x14ac:dyDescent="0.25">
      <c r="B800" s="75"/>
    </row>
    <row r="801" spans="2:2" ht="14.25" customHeight="1" x14ac:dyDescent="0.25">
      <c r="B801" s="75"/>
    </row>
    <row r="802" spans="2:2" ht="14.25" customHeight="1" x14ac:dyDescent="0.25">
      <c r="B802" s="75"/>
    </row>
    <row r="803" spans="2:2" ht="14.25" customHeight="1" x14ac:dyDescent="0.25">
      <c r="B803" s="75"/>
    </row>
    <row r="804" spans="2:2" ht="14.25" customHeight="1" x14ac:dyDescent="0.25">
      <c r="B804" s="75"/>
    </row>
    <row r="805" spans="2:2" ht="14.25" customHeight="1" x14ac:dyDescent="0.25">
      <c r="B805" s="75"/>
    </row>
    <row r="806" spans="2:2" ht="14.25" customHeight="1" x14ac:dyDescent="0.25">
      <c r="B806" s="75"/>
    </row>
    <row r="807" spans="2:2" ht="14.25" customHeight="1" x14ac:dyDescent="0.25">
      <c r="B807" s="75"/>
    </row>
    <row r="808" spans="2:2" ht="14.25" customHeight="1" x14ac:dyDescent="0.25">
      <c r="B808" s="75"/>
    </row>
    <row r="809" spans="2:2" ht="14.25" customHeight="1" x14ac:dyDescent="0.25">
      <c r="B809" s="75"/>
    </row>
    <row r="810" spans="2:2" ht="14.25" customHeight="1" x14ac:dyDescent="0.25">
      <c r="B810" s="75"/>
    </row>
    <row r="811" spans="2:2" ht="14.25" customHeight="1" x14ac:dyDescent="0.25">
      <c r="B811" s="75"/>
    </row>
    <row r="812" spans="2:2" ht="14.25" customHeight="1" x14ac:dyDescent="0.25">
      <c r="B812" s="75"/>
    </row>
    <row r="813" spans="2:2" ht="14.25" customHeight="1" x14ac:dyDescent="0.25">
      <c r="B813" s="75"/>
    </row>
    <row r="814" spans="2:2" ht="14.25" customHeight="1" x14ac:dyDescent="0.25">
      <c r="B814" s="75"/>
    </row>
    <row r="815" spans="2:2" ht="14.25" customHeight="1" x14ac:dyDescent="0.25">
      <c r="B815" s="75"/>
    </row>
    <row r="816" spans="2:2" ht="14.25" customHeight="1" x14ac:dyDescent="0.25">
      <c r="B816" s="75"/>
    </row>
    <row r="817" spans="2:2" ht="14.25" customHeight="1" x14ac:dyDescent="0.25">
      <c r="B817" s="75"/>
    </row>
    <row r="818" spans="2:2" ht="14.25" customHeight="1" x14ac:dyDescent="0.25">
      <c r="B818" s="75"/>
    </row>
    <row r="819" spans="2:2" ht="14.25" customHeight="1" x14ac:dyDescent="0.25">
      <c r="B819" s="75"/>
    </row>
    <row r="820" spans="2:2" ht="14.25" customHeight="1" x14ac:dyDescent="0.25">
      <c r="B820" s="75"/>
    </row>
    <row r="821" spans="2:2" ht="14.25" customHeight="1" x14ac:dyDescent="0.25">
      <c r="B821" s="75"/>
    </row>
    <row r="822" spans="2:2" ht="14.25" customHeight="1" x14ac:dyDescent="0.25">
      <c r="B822" s="75"/>
    </row>
    <row r="823" spans="2:2" ht="14.25" customHeight="1" x14ac:dyDescent="0.25">
      <c r="B823" s="75"/>
    </row>
    <row r="824" spans="2:2" ht="14.25" customHeight="1" x14ac:dyDescent="0.25">
      <c r="B824" s="75"/>
    </row>
    <row r="825" spans="2:2" ht="14.25" customHeight="1" x14ac:dyDescent="0.25">
      <c r="B825" s="75"/>
    </row>
    <row r="826" spans="2:2" ht="14.25" customHeight="1" x14ac:dyDescent="0.25">
      <c r="B826" s="75"/>
    </row>
    <row r="827" spans="2:2" ht="14.25" customHeight="1" x14ac:dyDescent="0.25">
      <c r="B827" s="75"/>
    </row>
    <row r="828" spans="2:2" ht="14.25" customHeight="1" x14ac:dyDescent="0.25">
      <c r="B828" s="75"/>
    </row>
    <row r="829" spans="2:2" ht="14.25" customHeight="1" x14ac:dyDescent="0.25">
      <c r="B829" s="75"/>
    </row>
    <row r="830" spans="2:2" ht="14.25" customHeight="1" x14ac:dyDescent="0.25">
      <c r="B830" s="75"/>
    </row>
    <row r="831" spans="2:2" ht="14.25" customHeight="1" x14ac:dyDescent="0.25">
      <c r="B831" s="75"/>
    </row>
    <row r="832" spans="2:2" ht="14.25" customHeight="1" x14ac:dyDescent="0.25">
      <c r="B832" s="75"/>
    </row>
    <row r="833" spans="2:2" ht="14.25" customHeight="1" x14ac:dyDescent="0.25">
      <c r="B833" s="75"/>
    </row>
    <row r="834" spans="2:2" ht="14.25" customHeight="1" x14ac:dyDescent="0.25">
      <c r="B834" s="75"/>
    </row>
    <row r="835" spans="2:2" ht="14.25" customHeight="1" x14ac:dyDescent="0.25">
      <c r="B835" s="75"/>
    </row>
    <row r="836" spans="2:2" ht="14.25" customHeight="1" x14ac:dyDescent="0.25">
      <c r="B836" s="75"/>
    </row>
    <row r="837" spans="2:2" ht="14.25" customHeight="1" x14ac:dyDescent="0.25">
      <c r="B837" s="75"/>
    </row>
    <row r="838" spans="2:2" ht="14.25" customHeight="1" x14ac:dyDescent="0.25">
      <c r="B838" s="75"/>
    </row>
    <row r="839" spans="2:2" ht="14.25" customHeight="1" x14ac:dyDescent="0.25">
      <c r="B839" s="75"/>
    </row>
    <row r="840" spans="2:2" ht="14.25" customHeight="1" x14ac:dyDescent="0.25">
      <c r="B840" s="75"/>
    </row>
    <row r="841" spans="2:2" ht="14.25" customHeight="1" x14ac:dyDescent="0.25">
      <c r="B841" s="75"/>
    </row>
    <row r="842" spans="2:2" ht="14.25" customHeight="1" x14ac:dyDescent="0.25">
      <c r="B842" s="75"/>
    </row>
    <row r="843" spans="2:2" ht="14.25" customHeight="1" x14ac:dyDescent="0.25">
      <c r="B843" s="75"/>
    </row>
    <row r="844" spans="2:2" ht="14.25" customHeight="1" x14ac:dyDescent="0.25">
      <c r="B844" s="75"/>
    </row>
    <row r="845" spans="2:2" ht="14.25" customHeight="1" x14ac:dyDescent="0.25">
      <c r="B845" s="75"/>
    </row>
    <row r="846" spans="2:2" ht="14.25" customHeight="1" x14ac:dyDescent="0.25">
      <c r="B846" s="75"/>
    </row>
    <row r="847" spans="2:2" ht="14.25" customHeight="1" x14ac:dyDescent="0.25">
      <c r="B847" s="75"/>
    </row>
    <row r="848" spans="2:2" ht="14.25" customHeight="1" x14ac:dyDescent="0.25">
      <c r="B848" s="75"/>
    </row>
    <row r="849" spans="2:2" ht="14.25" customHeight="1" x14ac:dyDescent="0.25">
      <c r="B849" s="75"/>
    </row>
    <row r="850" spans="2:2" ht="14.25" customHeight="1" x14ac:dyDescent="0.25">
      <c r="B850" s="75"/>
    </row>
    <row r="851" spans="2:2" ht="14.25" customHeight="1" x14ac:dyDescent="0.25">
      <c r="B851" s="75"/>
    </row>
    <row r="852" spans="2:2" ht="14.25" customHeight="1" x14ac:dyDescent="0.25">
      <c r="B852" s="75"/>
    </row>
    <row r="853" spans="2:2" ht="14.25" customHeight="1" x14ac:dyDescent="0.25">
      <c r="B853" s="75"/>
    </row>
    <row r="854" spans="2:2" ht="14.25" customHeight="1" x14ac:dyDescent="0.25">
      <c r="B854" s="75"/>
    </row>
    <row r="855" spans="2:2" ht="14.25" customHeight="1" x14ac:dyDescent="0.25">
      <c r="B855" s="75"/>
    </row>
    <row r="856" spans="2:2" ht="14.25" customHeight="1" x14ac:dyDescent="0.25">
      <c r="B856" s="75"/>
    </row>
    <row r="857" spans="2:2" ht="14.25" customHeight="1" x14ac:dyDescent="0.25">
      <c r="B857" s="75"/>
    </row>
    <row r="858" spans="2:2" ht="14.25" customHeight="1" x14ac:dyDescent="0.25">
      <c r="B858" s="75"/>
    </row>
    <row r="859" spans="2:2" ht="14.25" customHeight="1" x14ac:dyDescent="0.25">
      <c r="B859" s="75"/>
    </row>
    <row r="860" spans="2:2" ht="14.25" customHeight="1" x14ac:dyDescent="0.25">
      <c r="B860" s="75"/>
    </row>
    <row r="861" spans="2:2" ht="14.25" customHeight="1" x14ac:dyDescent="0.25">
      <c r="B861" s="75"/>
    </row>
    <row r="862" spans="2:2" ht="14.25" customHeight="1" x14ac:dyDescent="0.25">
      <c r="B862" s="75"/>
    </row>
    <row r="863" spans="2:2" ht="14.25" customHeight="1" x14ac:dyDescent="0.25">
      <c r="B863" s="75"/>
    </row>
    <row r="864" spans="2:2" ht="14.25" customHeight="1" x14ac:dyDescent="0.25">
      <c r="B864" s="75"/>
    </row>
    <row r="865" spans="2:2" ht="14.25" customHeight="1" x14ac:dyDescent="0.25">
      <c r="B865" s="75"/>
    </row>
    <row r="866" spans="2:2" ht="14.25" customHeight="1" x14ac:dyDescent="0.25">
      <c r="B866" s="75"/>
    </row>
    <row r="867" spans="2:2" ht="14.25" customHeight="1" x14ac:dyDescent="0.25">
      <c r="B867" s="75"/>
    </row>
    <row r="868" spans="2:2" ht="14.25" customHeight="1" x14ac:dyDescent="0.25">
      <c r="B868" s="75"/>
    </row>
    <row r="869" spans="2:2" ht="14.25" customHeight="1" x14ac:dyDescent="0.25">
      <c r="B869" s="75"/>
    </row>
    <row r="870" spans="2:2" ht="14.25" customHeight="1" x14ac:dyDescent="0.25">
      <c r="B870" s="75"/>
    </row>
    <row r="871" spans="2:2" ht="14.25" customHeight="1" x14ac:dyDescent="0.25">
      <c r="B871" s="75"/>
    </row>
    <row r="872" spans="2:2" ht="14.25" customHeight="1" x14ac:dyDescent="0.25">
      <c r="B872" s="75"/>
    </row>
    <row r="873" spans="2:2" ht="14.25" customHeight="1" x14ac:dyDescent="0.25">
      <c r="B873" s="75"/>
    </row>
    <row r="874" spans="2:2" ht="14.25" customHeight="1" x14ac:dyDescent="0.25">
      <c r="B874" s="75"/>
    </row>
    <row r="875" spans="2:2" ht="14.25" customHeight="1" x14ac:dyDescent="0.25">
      <c r="B875" s="75"/>
    </row>
    <row r="876" spans="2:2" ht="14.25" customHeight="1" x14ac:dyDescent="0.25">
      <c r="B876" s="75"/>
    </row>
    <row r="877" spans="2:2" ht="14.25" customHeight="1" x14ac:dyDescent="0.25">
      <c r="B877" s="75"/>
    </row>
    <row r="878" spans="2:2" ht="14.25" customHeight="1" x14ac:dyDescent="0.25">
      <c r="B878" s="75"/>
    </row>
    <row r="879" spans="2:2" ht="14.25" customHeight="1" x14ac:dyDescent="0.25">
      <c r="B879" s="75"/>
    </row>
    <row r="880" spans="2:2" ht="14.25" customHeight="1" x14ac:dyDescent="0.25">
      <c r="B880" s="75"/>
    </row>
    <row r="881" spans="2:2" ht="14.25" customHeight="1" x14ac:dyDescent="0.25">
      <c r="B881" s="75"/>
    </row>
    <row r="882" spans="2:2" ht="14.25" customHeight="1" x14ac:dyDescent="0.25">
      <c r="B882" s="75"/>
    </row>
    <row r="883" spans="2:2" ht="14.25" customHeight="1" x14ac:dyDescent="0.25">
      <c r="B883" s="75"/>
    </row>
    <row r="884" spans="2:2" ht="14.25" customHeight="1" x14ac:dyDescent="0.25">
      <c r="B884" s="75"/>
    </row>
    <row r="885" spans="2:2" ht="14.25" customHeight="1" x14ac:dyDescent="0.25">
      <c r="B885" s="75"/>
    </row>
    <row r="886" spans="2:2" ht="14.25" customHeight="1" x14ac:dyDescent="0.25">
      <c r="B886" s="75"/>
    </row>
    <row r="887" spans="2:2" ht="14.25" customHeight="1" x14ac:dyDescent="0.25">
      <c r="B887" s="75"/>
    </row>
    <row r="888" spans="2:2" ht="14.25" customHeight="1" x14ac:dyDescent="0.25">
      <c r="B888" s="75"/>
    </row>
    <row r="889" spans="2:2" ht="14.25" customHeight="1" x14ac:dyDescent="0.25">
      <c r="B889" s="75"/>
    </row>
    <row r="890" spans="2:2" ht="14.25" customHeight="1" x14ac:dyDescent="0.25">
      <c r="B890" s="75"/>
    </row>
    <row r="891" spans="2:2" ht="14.25" customHeight="1" x14ac:dyDescent="0.25">
      <c r="B891" s="75"/>
    </row>
    <row r="892" spans="2:2" ht="14.25" customHeight="1" x14ac:dyDescent="0.25">
      <c r="B892" s="75"/>
    </row>
    <row r="893" spans="2:2" ht="14.25" customHeight="1" x14ac:dyDescent="0.25">
      <c r="B893" s="75"/>
    </row>
    <row r="894" spans="2:2" ht="14.25" customHeight="1" x14ac:dyDescent="0.25">
      <c r="B894" s="75"/>
    </row>
    <row r="895" spans="2:2" ht="14.25" customHeight="1" x14ac:dyDescent="0.25">
      <c r="B895" s="75"/>
    </row>
    <row r="896" spans="2:2" ht="14.25" customHeight="1" x14ac:dyDescent="0.25">
      <c r="B896" s="75"/>
    </row>
    <row r="897" spans="2:2" ht="14.25" customHeight="1" x14ac:dyDescent="0.25">
      <c r="B897" s="75"/>
    </row>
    <row r="898" spans="2:2" ht="14.25" customHeight="1" x14ac:dyDescent="0.25">
      <c r="B898" s="75"/>
    </row>
    <row r="899" spans="2:2" ht="14.25" customHeight="1" x14ac:dyDescent="0.25">
      <c r="B899" s="75"/>
    </row>
    <row r="900" spans="2:2" ht="14.25" customHeight="1" x14ac:dyDescent="0.25">
      <c r="B900" s="75"/>
    </row>
    <row r="901" spans="2:2" ht="14.25" customHeight="1" x14ac:dyDescent="0.25">
      <c r="B901" s="75"/>
    </row>
    <row r="902" spans="2:2" ht="14.25" customHeight="1" x14ac:dyDescent="0.25">
      <c r="B902" s="75"/>
    </row>
    <row r="903" spans="2:2" ht="14.25" customHeight="1" x14ac:dyDescent="0.25">
      <c r="B903" s="75"/>
    </row>
    <row r="904" spans="2:2" ht="14.25" customHeight="1" x14ac:dyDescent="0.25">
      <c r="B904" s="75"/>
    </row>
    <row r="905" spans="2:2" ht="14.25" customHeight="1" x14ac:dyDescent="0.25">
      <c r="B905" s="75"/>
    </row>
    <row r="906" spans="2:2" ht="14.25" customHeight="1" x14ac:dyDescent="0.25">
      <c r="B906" s="75"/>
    </row>
    <row r="907" spans="2:2" ht="14.25" customHeight="1" x14ac:dyDescent="0.25">
      <c r="B907" s="75"/>
    </row>
    <row r="908" spans="2:2" ht="14.25" customHeight="1" x14ac:dyDescent="0.25">
      <c r="B908" s="75"/>
    </row>
    <row r="909" spans="2:2" ht="14.25" customHeight="1" x14ac:dyDescent="0.25">
      <c r="B909" s="75"/>
    </row>
    <row r="910" spans="2:2" ht="14.25" customHeight="1" x14ac:dyDescent="0.25">
      <c r="B910" s="75"/>
    </row>
    <row r="911" spans="2:2" ht="14.25" customHeight="1" x14ac:dyDescent="0.25">
      <c r="B911" s="75"/>
    </row>
    <row r="912" spans="2:2" ht="14.25" customHeight="1" x14ac:dyDescent="0.25">
      <c r="B912" s="75"/>
    </row>
    <row r="913" spans="2:2" ht="14.25" customHeight="1" x14ac:dyDescent="0.25">
      <c r="B913" s="75"/>
    </row>
    <row r="914" spans="2:2" ht="14.25" customHeight="1" x14ac:dyDescent="0.25">
      <c r="B914" s="75"/>
    </row>
    <row r="915" spans="2:2" ht="14.25" customHeight="1" x14ac:dyDescent="0.25">
      <c r="B915" s="75"/>
    </row>
    <row r="916" spans="2:2" ht="14.25" customHeight="1" x14ac:dyDescent="0.25">
      <c r="B916" s="75"/>
    </row>
    <row r="917" spans="2:2" ht="14.25" customHeight="1" x14ac:dyDescent="0.25">
      <c r="B917" s="75"/>
    </row>
    <row r="918" spans="2:2" ht="14.25" customHeight="1" x14ac:dyDescent="0.25">
      <c r="B918" s="75"/>
    </row>
    <row r="919" spans="2:2" ht="14.25" customHeight="1" x14ac:dyDescent="0.25">
      <c r="B919" s="75"/>
    </row>
    <row r="920" spans="2:2" ht="14.25" customHeight="1" x14ac:dyDescent="0.25">
      <c r="B920" s="75"/>
    </row>
    <row r="921" spans="2:2" ht="14.25" customHeight="1" x14ac:dyDescent="0.25">
      <c r="B921" s="75"/>
    </row>
    <row r="922" spans="2:2" ht="14.25" customHeight="1" x14ac:dyDescent="0.25">
      <c r="B922" s="75"/>
    </row>
    <row r="923" spans="2:2" ht="14.25" customHeight="1" x14ac:dyDescent="0.25">
      <c r="B923" s="75"/>
    </row>
    <row r="924" spans="2:2" ht="14.25" customHeight="1" x14ac:dyDescent="0.25">
      <c r="B924" s="75"/>
    </row>
    <row r="925" spans="2:2" ht="14.25" customHeight="1" x14ac:dyDescent="0.25">
      <c r="B925" s="75"/>
    </row>
    <row r="926" spans="2:2" ht="14.25" customHeight="1" x14ac:dyDescent="0.25">
      <c r="B926" s="75"/>
    </row>
    <row r="927" spans="2:2" ht="14.25" customHeight="1" x14ac:dyDescent="0.25">
      <c r="B927" s="75"/>
    </row>
    <row r="928" spans="2:2" ht="14.25" customHeight="1" x14ac:dyDescent="0.25">
      <c r="B928" s="75"/>
    </row>
    <row r="929" spans="2:2" ht="14.25" customHeight="1" x14ac:dyDescent="0.25">
      <c r="B929" s="75"/>
    </row>
    <row r="930" spans="2:2" ht="14.25" customHeight="1" x14ac:dyDescent="0.25">
      <c r="B930" s="75"/>
    </row>
    <row r="931" spans="2:2" ht="14.25" customHeight="1" x14ac:dyDescent="0.25">
      <c r="B931" s="75"/>
    </row>
    <row r="932" spans="2:2" ht="14.25" customHeight="1" x14ac:dyDescent="0.25">
      <c r="B932" s="75"/>
    </row>
    <row r="933" spans="2:2" ht="14.25" customHeight="1" x14ac:dyDescent="0.25">
      <c r="B933" s="75"/>
    </row>
    <row r="934" spans="2:2" ht="14.25" customHeight="1" x14ac:dyDescent="0.25">
      <c r="B934" s="75"/>
    </row>
    <row r="935" spans="2:2" ht="14.25" customHeight="1" x14ac:dyDescent="0.25">
      <c r="B935" s="75"/>
    </row>
    <row r="936" spans="2:2" ht="14.25" customHeight="1" x14ac:dyDescent="0.25">
      <c r="B936" s="75"/>
    </row>
    <row r="937" spans="2:2" ht="14.25" customHeight="1" x14ac:dyDescent="0.25">
      <c r="B937" s="75"/>
    </row>
    <row r="938" spans="2:2" ht="14.25" customHeight="1" x14ac:dyDescent="0.25">
      <c r="B938" s="75"/>
    </row>
    <row r="939" spans="2:2" ht="14.25" customHeight="1" x14ac:dyDescent="0.25">
      <c r="B939" s="75"/>
    </row>
    <row r="940" spans="2:2" ht="14.25" customHeight="1" x14ac:dyDescent="0.25">
      <c r="B940" s="75"/>
    </row>
    <row r="941" spans="2:2" ht="14.25" customHeight="1" x14ac:dyDescent="0.25">
      <c r="B941" s="75"/>
    </row>
    <row r="942" spans="2:2" ht="14.25" customHeight="1" x14ac:dyDescent="0.25">
      <c r="B942" s="75"/>
    </row>
    <row r="943" spans="2:2" ht="14.25" customHeight="1" x14ac:dyDescent="0.25">
      <c r="B943" s="75"/>
    </row>
    <row r="944" spans="2:2" ht="14.25" customHeight="1" x14ac:dyDescent="0.25">
      <c r="B944" s="75"/>
    </row>
    <row r="945" spans="2:2" ht="14.25" customHeight="1" x14ac:dyDescent="0.25">
      <c r="B945" s="75"/>
    </row>
    <row r="946" spans="2:2" ht="14.25" customHeight="1" x14ac:dyDescent="0.25">
      <c r="B946" s="75"/>
    </row>
    <row r="947" spans="2:2" ht="14.25" customHeight="1" x14ac:dyDescent="0.25">
      <c r="B947" s="75"/>
    </row>
    <row r="948" spans="2:2" ht="14.25" customHeight="1" x14ac:dyDescent="0.25">
      <c r="B948" s="75"/>
    </row>
    <row r="949" spans="2:2" ht="14.25" customHeight="1" x14ac:dyDescent="0.25">
      <c r="B949" s="75"/>
    </row>
    <row r="950" spans="2:2" ht="14.25" customHeight="1" x14ac:dyDescent="0.25">
      <c r="B950" s="75"/>
    </row>
    <row r="951" spans="2:2" ht="14.25" customHeight="1" x14ac:dyDescent="0.25">
      <c r="B951" s="75"/>
    </row>
    <row r="952" spans="2:2" ht="14.25" customHeight="1" x14ac:dyDescent="0.25">
      <c r="B952" s="75"/>
    </row>
    <row r="953" spans="2:2" ht="14.25" customHeight="1" x14ac:dyDescent="0.25">
      <c r="B953" s="75"/>
    </row>
    <row r="954" spans="2:2" ht="14.25" customHeight="1" x14ac:dyDescent="0.25">
      <c r="B954" s="75"/>
    </row>
    <row r="955" spans="2:2" ht="14.25" customHeight="1" x14ac:dyDescent="0.25">
      <c r="B955" s="75"/>
    </row>
    <row r="956" spans="2:2" ht="14.25" customHeight="1" x14ac:dyDescent="0.25">
      <c r="B956" s="75"/>
    </row>
    <row r="957" spans="2:2" ht="14.25" customHeight="1" x14ac:dyDescent="0.25">
      <c r="B957" s="75"/>
    </row>
    <row r="958" spans="2:2" ht="14.25" customHeight="1" x14ac:dyDescent="0.25">
      <c r="B958" s="75"/>
    </row>
    <row r="959" spans="2:2" ht="14.25" customHeight="1" x14ac:dyDescent="0.25">
      <c r="B959" s="75"/>
    </row>
    <row r="960" spans="2:2" ht="14.25" customHeight="1" x14ac:dyDescent="0.25">
      <c r="B960" s="75"/>
    </row>
    <row r="961" spans="2:2" ht="14.25" customHeight="1" x14ac:dyDescent="0.25">
      <c r="B961" s="75"/>
    </row>
    <row r="962" spans="2:2" ht="14.25" customHeight="1" x14ac:dyDescent="0.25">
      <c r="B962" s="75"/>
    </row>
    <row r="963" spans="2:2" ht="14.25" customHeight="1" x14ac:dyDescent="0.25">
      <c r="B963" s="75"/>
    </row>
    <row r="964" spans="2:2" ht="14.25" customHeight="1" x14ac:dyDescent="0.25">
      <c r="B964" s="75"/>
    </row>
    <row r="965" spans="2:2" ht="14.25" customHeight="1" x14ac:dyDescent="0.25">
      <c r="B965" s="75"/>
    </row>
    <row r="966" spans="2:2" ht="14.25" customHeight="1" x14ac:dyDescent="0.25">
      <c r="B966" s="75"/>
    </row>
    <row r="967" spans="2:2" ht="14.25" customHeight="1" x14ac:dyDescent="0.25">
      <c r="B967" s="75"/>
    </row>
    <row r="968" spans="2:2" ht="14.25" customHeight="1" x14ac:dyDescent="0.25">
      <c r="B968" s="75"/>
    </row>
    <row r="969" spans="2:2" ht="14.25" customHeight="1" x14ac:dyDescent="0.25">
      <c r="B969" s="75"/>
    </row>
    <row r="970" spans="2:2" ht="14.25" customHeight="1" x14ac:dyDescent="0.25">
      <c r="B970" s="75"/>
    </row>
    <row r="971" spans="2:2" ht="14.25" customHeight="1" x14ac:dyDescent="0.25">
      <c r="B971" s="75"/>
    </row>
    <row r="972" spans="2:2" ht="14.25" customHeight="1" x14ac:dyDescent="0.25">
      <c r="B972" s="75"/>
    </row>
    <row r="973" spans="2:2" ht="14.25" customHeight="1" x14ac:dyDescent="0.25">
      <c r="B973" s="75"/>
    </row>
    <row r="974" spans="2:2" ht="14.25" customHeight="1" x14ac:dyDescent="0.25">
      <c r="B974" s="75"/>
    </row>
    <row r="975" spans="2:2" ht="14.25" customHeight="1" x14ac:dyDescent="0.25">
      <c r="B975" s="75"/>
    </row>
    <row r="976" spans="2:2" ht="14.25" customHeight="1" x14ac:dyDescent="0.25">
      <c r="B976" s="75"/>
    </row>
    <row r="977" spans="2:2" ht="14.25" customHeight="1" x14ac:dyDescent="0.25">
      <c r="B977" s="75"/>
    </row>
    <row r="978" spans="2:2" ht="14.25" customHeight="1" x14ac:dyDescent="0.25">
      <c r="B978" s="75"/>
    </row>
    <row r="979" spans="2:2" ht="14.25" customHeight="1" x14ac:dyDescent="0.25">
      <c r="B979" s="75"/>
    </row>
    <row r="980" spans="2:2" ht="14.25" customHeight="1" x14ac:dyDescent="0.25">
      <c r="B980" s="75"/>
    </row>
    <row r="981" spans="2:2" ht="14.25" customHeight="1" x14ac:dyDescent="0.25">
      <c r="B981" s="75"/>
    </row>
    <row r="982" spans="2:2" ht="14.25" customHeight="1" x14ac:dyDescent="0.25">
      <c r="B982" s="75"/>
    </row>
    <row r="983" spans="2:2" ht="14.25" customHeight="1" x14ac:dyDescent="0.25">
      <c r="B983" s="75"/>
    </row>
    <row r="984" spans="2:2" ht="14.25" customHeight="1" x14ac:dyDescent="0.25">
      <c r="B984" s="75"/>
    </row>
    <row r="985" spans="2:2" ht="14.25" customHeight="1" x14ac:dyDescent="0.25">
      <c r="B985" s="75"/>
    </row>
    <row r="986" spans="2:2" ht="14.25" customHeight="1" x14ac:dyDescent="0.25">
      <c r="B986" s="75"/>
    </row>
    <row r="987" spans="2:2" ht="14.25" customHeight="1" x14ac:dyDescent="0.25">
      <c r="B987" s="75"/>
    </row>
    <row r="988" spans="2:2" ht="14.25" customHeight="1" x14ac:dyDescent="0.25">
      <c r="B988" s="75"/>
    </row>
    <row r="989" spans="2:2" ht="14.25" customHeight="1" x14ac:dyDescent="0.25">
      <c r="B989" s="75"/>
    </row>
    <row r="990" spans="2:2" ht="14.25" customHeight="1" x14ac:dyDescent="0.25">
      <c r="B990" s="75"/>
    </row>
    <row r="991" spans="2:2" ht="14.25" customHeight="1" x14ac:dyDescent="0.25">
      <c r="B991" s="75"/>
    </row>
    <row r="992" spans="2:2" ht="14.25" customHeight="1" x14ac:dyDescent="0.25">
      <c r="B992" s="75"/>
    </row>
    <row r="993" spans="2:2" ht="14.25" customHeight="1" x14ac:dyDescent="0.25">
      <c r="B993" s="75"/>
    </row>
    <row r="994" spans="2:2" ht="14.25" customHeight="1" x14ac:dyDescent="0.25">
      <c r="B994" s="75"/>
    </row>
    <row r="995" spans="2:2" ht="14.25" customHeight="1" x14ac:dyDescent="0.25">
      <c r="B995" s="75"/>
    </row>
    <row r="996" spans="2:2" ht="14.25" customHeight="1" x14ac:dyDescent="0.25">
      <c r="B996" s="75"/>
    </row>
    <row r="997" spans="2:2" ht="14.25" customHeight="1" x14ac:dyDescent="0.25">
      <c r="B997" s="75"/>
    </row>
    <row r="998" spans="2:2" ht="14.25" customHeight="1" x14ac:dyDescent="0.25">
      <c r="B998" s="75"/>
    </row>
    <row r="999" spans="2:2" ht="14.25" customHeight="1" x14ac:dyDescent="0.25">
      <c r="B999" s="75"/>
    </row>
    <row r="1000" spans="2:2" ht="14.25" customHeight="1" x14ac:dyDescent="0.25">
      <c r="B1000" s="75"/>
    </row>
  </sheetData>
  <sheetProtection algorithmName="SHA-512" hashValue="20tJ0yZOa4j7z/0iI2iUH45pMQYGzw/1ecgNmsyCXZeXq5T7HgFyYbBnN4kp/gTLMicUHqZwmvLSMjajU4pjcg==" saltValue="izp3zu6o2kiq/dWwnkIe3g==" spinCount="100000" sheet="1" objects="1" scenarios="1"/>
  <mergeCells count="8">
    <mergeCell ref="E34:F34"/>
    <mergeCell ref="A2:G2"/>
    <mergeCell ref="E33:F33"/>
    <mergeCell ref="D18:E19"/>
    <mergeCell ref="E21:F21"/>
    <mergeCell ref="E26:F26"/>
    <mergeCell ref="E28:F28"/>
    <mergeCell ref="E32:F32"/>
  </mergeCells>
  <pageMargins left="0.7" right="0.7" top="0.75" bottom="0.75" header="0" footer="0"/>
  <pageSetup orientation="landscape" r:id="rId1"/>
  <pictur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QUE ES EXTEMPORANEIDAD</vt:lpstr>
      <vt:lpstr>IMPUESTOS</vt:lpstr>
      <vt:lpstr>EXTEMPORANEIDAD</vt:lpstr>
      <vt:lpstr>Vencimientos RS 213 2025</vt:lpstr>
      <vt:lpstr>651 E.T Y 640 ET</vt:lpstr>
      <vt:lpstr>EXÓGENA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dc:creator>
  <cp:lastModifiedBy>John Alvemo</cp:lastModifiedBy>
  <dcterms:created xsi:type="dcterms:W3CDTF">2025-11-13T14:58:59Z</dcterms:created>
  <dcterms:modified xsi:type="dcterms:W3CDTF">2025-11-18T17:26:50Z</dcterms:modified>
</cp:coreProperties>
</file>